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1000"/>
  </bookViews>
  <sheets>
    <sheet name="附表1-1" sheetId="2" r:id="rId1"/>
    <sheet name="附表1-2" sheetId="3" r:id="rId2"/>
    <sheet name="附表1-3" sheetId="4" r:id="rId3"/>
    <sheet name="附表1-4" sheetId="5" r:id="rId4"/>
    <sheet name="附表1-5" sheetId="6" r:id="rId5"/>
    <sheet name="附表1-6" sheetId="7" r:id="rId6"/>
    <sheet name="附表1-7" sheetId="8" r:id="rId7"/>
    <sheet name="附表1-8" sheetId="9" r:id="rId8"/>
    <sheet name="附表1-9" sheetId="10" r:id="rId9"/>
    <sheet name="附表1-10" sheetId="11" r:id="rId10"/>
    <sheet name="附表1-11" sheetId="12" r:id="rId11"/>
    <sheet name="附表1-12" sheetId="13" r:id="rId12"/>
    <sheet name="附表1-13" sheetId="14" r:id="rId13"/>
    <sheet name="附表1-14" sheetId="15" r:id="rId14"/>
    <sheet name="附表1-15" sheetId="16" r:id="rId15"/>
    <sheet name="附表1-16" sheetId="17" r:id="rId16"/>
    <sheet name="附表1-17" sheetId="18" r:id="rId17"/>
    <sheet name="附表1-18" sheetId="19" r:id="rId18"/>
    <sheet name="附表1-19" sheetId="20" r:id="rId19"/>
    <sheet name="附表1-20" sheetId="21" r:id="rId20"/>
    <sheet name="附表1-21" sheetId="22" r:id="rId21"/>
    <sheet name="附表1-23" sheetId="23" r:id="rId22"/>
    <sheet name="附表1-24" sheetId="24" r:id="rId23"/>
  </sheets>
  <externalReferences>
    <externalReference r:id="rId24"/>
    <externalReference r:id="rId25"/>
  </externalReferences>
  <definedNames>
    <definedName name="_xlnm._FilterDatabase" localSheetId="3" hidden="1">'附表1-4'!$A$4:$D$523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 localSheetId="0">'附表1-1'!$2:$5</definedName>
    <definedName name="_xlnm.Print_Titles" localSheetId="9">'附表1-10'!$1:$4</definedName>
    <definedName name="_xlnm.Print_Titles" localSheetId="10">'附表1-11'!$1:$4</definedName>
    <definedName name="_xlnm.Print_Titles" localSheetId="11">'附表1-12'!$1:$4</definedName>
    <definedName name="_xlnm.Print_Titles" localSheetId="12">'附表1-13'!$1:$4</definedName>
    <definedName name="_xlnm.Print_Titles" localSheetId="13">'附表1-14'!$1:$4</definedName>
    <definedName name="_xlnm.Print_Titles" localSheetId="14">'附表1-15'!$1:$4</definedName>
    <definedName name="_xlnm.Print_Titles" localSheetId="15">'附表1-16'!$1:$4</definedName>
    <definedName name="_xlnm.Print_Titles" localSheetId="16">'附表1-17'!$1:$4</definedName>
    <definedName name="_xlnm.Print_Titles" localSheetId="17">'附表1-18'!$1:$4</definedName>
    <definedName name="_xlnm.Print_Titles" localSheetId="18">'附表1-19'!$1:$4</definedName>
    <definedName name="_xlnm.Print_Titles" localSheetId="1">'附表1-2'!$1:$4</definedName>
    <definedName name="_xlnm.Print_Titles" localSheetId="19">'附表1-20'!$1:$4</definedName>
    <definedName name="_xlnm.Print_Titles" localSheetId="20">'附表1-21'!$1:$4</definedName>
    <definedName name="_xlnm.Print_Titles" localSheetId="2">'附表1-3'!$1:$4</definedName>
    <definedName name="_xlnm.Print_Titles" localSheetId="3">'附表1-4'!$1:$4</definedName>
    <definedName name="_xlnm.Print_Titles" localSheetId="4">'附表1-5'!$1:$4</definedName>
    <definedName name="_xlnm.Print_Titles" localSheetId="5">'附表1-6'!$1:$4</definedName>
    <definedName name="_xlnm.Print_Titles" localSheetId="6">'附表1-7'!$1:$4</definedName>
    <definedName name="_xlnm.Print_Titles" localSheetId="7">'附表1-8'!$1:$4</definedName>
    <definedName name="_xlnm.Print_Titles" localSheetId="8">'附表1-9'!$1:$4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B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<sst xmlns="http://schemas.openxmlformats.org/spreadsheetml/2006/main" count="1337" uniqueCount="920">
  <si>
    <t>附表1-1</t>
  </si>
  <si>
    <t>2017年度一般公共预算收入预算表</t>
  </si>
  <si>
    <t>单位：万元</t>
  </si>
  <si>
    <t>收 入项目</t>
  </si>
  <si>
    <t>当年预算数</t>
  </si>
  <si>
    <t>上年执行数</t>
  </si>
  <si>
    <t>预算数为上年执行数的％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</si>
  <si>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</si>
  <si>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</si>
  <si>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</si>
  <si>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</si>
  <si>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</si>
  <si>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</si>
  <si>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</si>
  <si>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</si>
  <si>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</si>
  <si>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</si>
  <si>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</si>
  <si>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</si>
  <si>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</si>
  <si>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</si>
  <si>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</si>
  <si>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</si>
  <si>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</si>
  <si>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</si>
  <si>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</si>
  <si>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</si>
  <si>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</si>
  <si>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</si>
  <si>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</si>
  <si>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</si>
  <si>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</si>
  <si>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</si>
  <si>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</si>
  <si>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三、债务收入</t>
  </si>
  <si>
    <t>四、转移性收入</t>
  </si>
  <si>
    <t xml:space="preserve">   上级补助收入</t>
  </si>
  <si>
    <t xml:space="preserve">      返还性收入</t>
  </si>
  <si>
    <t xml:space="preserve">      一般性转移支付收入</t>
  </si>
  <si>
    <t xml:space="preserve">      专项转移支付收入</t>
  </si>
  <si>
    <t xml:space="preserve">   下级上解收入</t>
  </si>
  <si>
    <t xml:space="preserve">   上年结余收入</t>
  </si>
  <si>
    <t xml:space="preserve">   调入预算稳定调节基金</t>
  </si>
  <si>
    <t xml:space="preserve">   调入资金</t>
  </si>
  <si>
    <t xml:space="preserve">   债券转贷收入</t>
  </si>
  <si>
    <t xml:space="preserve">   接收其他地区援助收入</t>
  </si>
  <si>
    <t>收入总计</t>
  </si>
  <si>
    <t>附表1-2</t>
  </si>
  <si>
    <t>2017年度一般公共预算支出预算表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</si>
  <si>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</si>
  <si>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</si>
  <si>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</si>
  <si>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</si>
  <si>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</si>
  <si>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</si>
  <si>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</si>
  <si>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</si>
  <si>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</si>
  <si>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</si>
  <si>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</si>
  <si>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</si>
  <si>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</si>
  <si>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</si>
  <si>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</si>
  <si>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</si>
  <si>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</si>
  <si>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</si>
  <si>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</si>
  <si>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</si>
  <si>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</si>
  <si>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</si>
  <si>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</si>
  <si>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</si>
  <si>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</si>
  <si>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支出合计</t>
  </si>
  <si>
    <t>国债还本支出</t>
  </si>
  <si>
    <t>转移性支出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</si>
  <si>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</si>
  <si>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</si>
  <si>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</si>
  <si>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</si>
  <si>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上解上级支出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</si>
  <si>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</si>
  <si>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</si>
  <si>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</si>
  <si>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</si>
  <si>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</si>
  <si>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</si>
  <si>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</si>
  <si>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</si>
  <si>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支出总计</t>
  </si>
  <si>
    <t>附表1-3</t>
  </si>
  <si>
    <t>2017年度一般公共预算本级收入预算表</t>
  </si>
  <si>
    <t>收入项目</t>
  </si>
  <si>
    <t>附表1-4</t>
  </si>
  <si>
    <t>2017年度一般公共预算本级支出预算表</t>
  </si>
  <si>
    <t xml:space="preserve">  人大事务</t>
  </si>
  <si>
    <t xml:space="preserve">    行政运行</t>
  </si>
  <si>
    <t xml:space="preserve">    人大会议</t>
  </si>
  <si>
    <t xml:space="preserve">    人大代表履职能力提升</t>
  </si>
  <si>
    <t xml:space="preserve">    代表工作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</si>
  <si>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</si>
  <si>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</si>
  <si>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</si>
  <si>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</si>
  <si>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其他政协事务支出</t>
  </si>
  <si>
    <t xml:space="preserve">  政府办公厅(室)及相关机构事务</t>
  </si>
  <si>
    <t xml:space="preserve">    一般行政管理事务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</si>
  <si>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</si>
  <si>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</si>
  <si>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</si>
  <si>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</si>
  <si>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物价管理</t>
  </si>
  <si>
    <t xml:space="preserve">    其他发展与改革事务支出</t>
  </si>
  <si>
    <t xml:space="preserve">  统计信息事务</t>
  </si>
  <si>
    <t xml:space="preserve">    专项统计业务</t>
  </si>
  <si>
    <t xml:space="preserve">    专项普查活动</t>
  </si>
  <si>
    <t xml:space="preserve">  财政事务</t>
  </si>
  <si>
    <t xml:space="preserve">    财政国库业务</t>
  </si>
  <si>
    <t xml:space="preserve">    其他财政事务支出</t>
  </si>
  <si>
    <t xml:space="preserve">  税收事务</t>
  </si>
  <si>
    <t xml:space="preserve">    代扣代收代征税款手续费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</si>
  <si>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</si>
  <si>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</si>
  <si>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</si>
  <si>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</si>
  <si>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其他审计事务支出</t>
  </si>
  <si>
    <t xml:space="preserve">  人力资源事务</t>
  </si>
  <si>
    <t xml:space="preserve">    军队转业干部安置</t>
  </si>
  <si>
    <t xml:space="preserve">    其他人力资源事务支出</t>
  </si>
  <si>
    <t xml:space="preserve">  纪检监察事务</t>
  </si>
  <si>
    <t xml:space="preserve">    其他纪检监察事务支出</t>
  </si>
  <si>
    <t xml:space="preserve">  商贸事务</t>
  </si>
  <si>
    <t xml:space="preserve">    其他商贸事务支出</t>
  </si>
  <si>
    <t xml:space="preserve">  工商行政管理事务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</si>
  <si>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</si>
  <si>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</si>
  <si>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</si>
  <si>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</si>
  <si>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</si>
  <si>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</si>
  <si>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</si>
  <si>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</si>
  <si>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</si>
  <si>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</si>
  <si>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港澳台侨事务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</si>
  <si>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</si>
  <si>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</si>
  <si>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</si>
  <si>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</si>
  <si>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</si>
  <si>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</si>
  <si>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</si>
  <si>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一般行政管理事务（群众团体事务）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</si>
  <si>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</si>
  <si>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</si>
  <si>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</si>
  <si>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</si>
  <si>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</si>
  <si>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</si>
  <si>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</si>
  <si>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</si>
  <si>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</si>
  <si>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</si>
  <si>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</si>
  <si>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</si>
  <si>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</si>
  <si>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其他一般公共服务支出(项)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</si>
  <si>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</si>
  <si>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 xml:space="preserve">  国防动员</t>
  </si>
  <si>
    <t xml:space="preserve">    兵役征集</t>
  </si>
  <si>
    <t xml:space="preserve">    国防教育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</si>
  <si>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</si>
  <si>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</si>
  <si>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</si>
  <si>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</si>
  <si>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</si>
  <si>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</si>
  <si>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</si>
  <si>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</si>
  <si>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公安</t>
  </si>
  <si>
    <t xml:space="preserve">    治安管理</t>
  </si>
  <si>
    <t xml:space="preserve">    禁毒管理</t>
  </si>
  <si>
    <t xml:space="preserve">    道路交通管理</t>
  </si>
  <si>
    <t xml:space="preserve">    反恐怖</t>
  </si>
  <si>
    <t xml:space="preserve">    拘押收教场所管理</t>
  </si>
  <si>
    <t xml:space="preserve">    其他公安支出</t>
  </si>
  <si>
    <t xml:space="preserve">  国家安全</t>
  </si>
  <si>
    <t xml:space="preserve">    其他国家安全支出</t>
  </si>
  <si>
    <t xml:space="preserve">  检察</t>
  </si>
  <si>
    <t xml:space="preserve">    “两房”建设</t>
  </si>
  <si>
    <t xml:space="preserve">    其他检察支出</t>
  </si>
  <si>
    <t xml:space="preserve">  法院</t>
  </si>
  <si>
    <t xml:space="preserve">    案件执行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</si>
  <si>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</si>
  <si>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</si>
  <si>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</si>
  <si>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</si>
  <si>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法律援助</t>
  </si>
  <si>
    <t xml:space="preserve">    社区矫正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</si>
  <si>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</si>
  <si>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</si>
  <si>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</si>
  <si>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</si>
  <si>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</si>
  <si>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</si>
  <si>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</si>
  <si>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</si>
  <si>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</si>
  <si>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</si>
  <si>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</si>
  <si>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</si>
  <si>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</si>
  <si>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</si>
  <si>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  技校教育</t>
  </si>
  <si>
    <t xml:space="preserve">    职业高中教育</t>
  </si>
  <si>
    <t xml:space="preserve">    其他职业教育支出</t>
  </si>
  <si>
    <t xml:space="preserve">  成人教育</t>
  </si>
  <si>
    <t xml:space="preserve">    成人广播电视教育</t>
  </si>
  <si>
    <t xml:space="preserve">  特殊教育</t>
  </si>
  <si>
    <t xml:space="preserve">    特殊学校教育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</si>
  <si>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</si>
  <si>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</si>
  <si>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</si>
  <si>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</si>
  <si>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</si>
  <si>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</si>
  <si>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</si>
  <si>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</si>
  <si>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</si>
  <si>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</si>
  <si>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</si>
  <si>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</si>
  <si>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</si>
  <si>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技术研究与开发</t>
  </si>
  <si>
    <t xml:space="preserve">    应用技术研究与开发</t>
  </si>
  <si>
    <t xml:space="preserve">    其他技术研究与开发支出</t>
  </si>
  <si>
    <t xml:space="preserve">  科技条件与服务</t>
  </si>
  <si>
    <t xml:space="preserve">    科技条件专项</t>
  </si>
  <si>
    <t xml:space="preserve">    其他科技条件与服务支出</t>
  </si>
  <si>
    <t xml:space="preserve">  科学技术普及</t>
  </si>
  <si>
    <t xml:space="preserve">    机构运行</t>
  </si>
  <si>
    <t xml:space="preserve">    科普活动</t>
  </si>
  <si>
    <t xml:space="preserve">    其他科学技术普及支出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</si>
  <si>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</si>
  <si>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</si>
  <si>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</si>
  <si>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</si>
  <si>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艺术表演团体</t>
  </si>
  <si>
    <t xml:space="preserve">    文化活动</t>
  </si>
  <si>
    <t xml:space="preserve">    群众文化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</si>
  <si>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</si>
  <si>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</si>
  <si>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</si>
  <si>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</si>
  <si>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</si>
  <si>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</si>
  <si>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</si>
  <si>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</si>
  <si>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群众体育</t>
  </si>
  <si>
    <t xml:space="preserve">    其他体育支出</t>
  </si>
  <si>
    <t xml:space="preserve">  新闻出版广播影视</t>
  </si>
  <si>
    <t xml:space="preserve">    广播</t>
  </si>
  <si>
    <t xml:space="preserve">    电影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</si>
  <si>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</si>
  <si>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</si>
  <si>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</si>
  <si>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</si>
  <si>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</si>
  <si>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</si>
  <si>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</si>
  <si>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</si>
  <si>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</si>
  <si>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</si>
  <si>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</si>
  <si>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</si>
  <si>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</si>
  <si>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老龄事务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</si>
  <si>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</si>
  <si>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</si>
  <si>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</si>
  <si>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</si>
  <si>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</si>
  <si>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</si>
  <si>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</si>
  <si>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</si>
  <si>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其他行政事业单位离退休支出</t>
  </si>
  <si>
    <t xml:space="preserve">  就业补助</t>
  </si>
  <si>
    <t xml:space="preserve">    社会保险补贴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</si>
  <si>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</si>
  <si>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</si>
  <si>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</si>
  <si>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</si>
  <si>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</si>
  <si>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</si>
  <si>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</si>
  <si>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</si>
  <si>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</si>
  <si>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</si>
  <si>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</si>
  <si>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</si>
  <si>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</si>
  <si>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</si>
  <si>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</si>
  <si>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</si>
  <si>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</si>
  <si>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</si>
  <si>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</si>
  <si>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</si>
  <si>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</si>
  <si>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</si>
  <si>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</si>
  <si>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</si>
  <si>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</si>
  <si>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</si>
  <si>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</si>
  <si>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</si>
  <si>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</si>
  <si>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</si>
  <si>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</si>
  <si>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</si>
  <si>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</si>
  <si>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</si>
  <si>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</si>
  <si>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</si>
  <si>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</si>
  <si>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</si>
  <si>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</si>
  <si>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</si>
  <si>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</si>
  <si>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财政对社会保险基金的补助</t>
  </si>
  <si>
    <t xml:space="preserve">    财政对城乡居民基本养老保险基金的补助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</si>
  <si>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</si>
  <si>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</si>
  <si>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</si>
  <si>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</si>
  <si>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</si>
  <si>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</si>
  <si>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</si>
  <si>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</si>
  <si>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</si>
  <si>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</si>
  <si>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</si>
  <si>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</si>
  <si>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</si>
  <si>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</si>
  <si>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</si>
  <si>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</si>
  <si>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</si>
  <si>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</si>
  <si>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</si>
  <si>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</si>
  <si>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</si>
  <si>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</si>
  <si>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</si>
  <si>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</si>
  <si>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</si>
  <si>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</si>
  <si>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</si>
  <si>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机关服务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</si>
  <si>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</si>
  <si>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</si>
  <si>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</si>
  <si>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</si>
  <si>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</si>
  <si>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其他行政事业单位医疗支出</t>
  </si>
  <si>
    <t xml:space="preserve">  财政对基本医疗保险基金的补助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</si>
  <si>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</si>
  <si>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</si>
  <si>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</si>
  <si>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r>
      <rPr>
        <sz val="10"/>
        <rFont val="Helv"/>
        <charset val="0"/>
      </rPr>
      <t xml:space="preserve">    </t>
    </r>
    <r>
      <rPr>
        <sz val="10"/>
        <rFont val="宋体"/>
        <charset val="0"/>
      </rPr>
      <t>医疗救助</t>
    </r>
  </si>
  <si>
    <t xml:space="preserve">    城乡医疗救助</t>
  </si>
  <si>
    <r>
      <rPr>
        <sz val="10"/>
        <rFont val="Helv"/>
        <charset val="0"/>
      </rPr>
      <t xml:space="preserve">    </t>
    </r>
    <r>
      <rPr>
        <sz val="10"/>
        <rFont val="宋体"/>
        <charset val="0"/>
      </rPr>
      <t>优抚对象医疗</t>
    </r>
  </si>
  <si>
    <t xml:space="preserve">    优抚对象医疗补助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</si>
  <si>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</si>
  <si>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</si>
  <si>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</si>
  <si>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</si>
  <si>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</si>
  <si>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</si>
  <si>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</si>
  <si>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</si>
  <si>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水体</t>
  </si>
  <si>
    <t xml:space="preserve">    固体废弃物与化学品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</si>
  <si>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</si>
  <si>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</si>
  <si>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</si>
  <si>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</si>
  <si>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</si>
  <si>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其他自然生态保护支出</t>
  </si>
  <si>
    <t xml:space="preserve">  可再生能源(款)</t>
  </si>
  <si>
    <t xml:space="preserve">    可再生能源(项)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</si>
  <si>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</si>
  <si>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</si>
  <si>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</si>
  <si>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</si>
  <si>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</si>
  <si>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</si>
  <si>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</si>
  <si>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</si>
  <si>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</si>
  <si>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</si>
  <si>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</si>
  <si>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</si>
  <si>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</si>
  <si>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</si>
  <si>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</si>
  <si>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事业运行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</si>
  <si>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</si>
  <si>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</si>
  <si>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</si>
  <si>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</si>
  <si>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防灾救灾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</si>
  <si>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</si>
  <si>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</si>
  <si>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</si>
  <si>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</si>
  <si>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</si>
  <si>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</si>
  <si>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</si>
  <si>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</si>
  <si>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</si>
  <si>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</si>
  <si>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</si>
  <si>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</si>
  <si>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</si>
  <si>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</si>
  <si>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</si>
  <si>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</si>
  <si>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林业产业化</t>
  </si>
  <si>
    <t xml:space="preserve">    林业防灾减灾</t>
  </si>
  <si>
    <t xml:space="preserve">    其他林业支出</t>
  </si>
  <si>
    <t xml:space="preserve">  水利</t>
  </si>
  <si>
    <t xml:space="preserve">    水利工程建设</t>
  </si>
  <si>
    <t xml:space="preserve">    水利工程运行与维护</t>
  </si>
  <si>
    <t xml:space="preserve">    水土保持</t>
  </si>
  <si>
    <t xml:space="preserve">    防汛</t>
  </si>
  <si>
    <t xml:space="preserve">    农田水利</t>
  </si>
  <si>
    <t xml:space="preserve">    江河湖库水系综合整治</t>
  </si>
  <si>
    <t xml:space="preserve">    水资源费安排的支出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</si>
  <si>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</si>
  <si>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</si>
  <si>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</si>
  <si>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</si>
  <si>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</si>
  <si>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</si>
  <si>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</si>
  <si>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其他扶贫支出</t>
  </si>
  <si>
    <t xml:space="preserve">  农业综合开发</t>
  </si>
  <si>
    <t xml:space="preserve">    产业化经营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</si>
  <si>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</si>
  <si>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</si>
  <si>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</si>
  <si>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其他农村综合改革支出</t>
  </si>
  <si>
    <t xml:space="preserve">  普惠金融发展支出</t>
  </si>
  <si>
    <t xml:space="preserve">    农业保险保费补贴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</si>
  <si>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</si>
  <si>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</si>
  <si>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</si>
  <si>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</si>
  <si>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</si>
  <si>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</si>
  <si>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其他公路水路运输支出</t>
  </si>
  <si>
    <t xml:space="preserve">  成品油价格改革对交通运输的补贴</t>
  </si>
  <si>
    <t xml:space="preserve">    对城市公交的补贴</t>
  </si>
  <si>
    <t xml:space="preserve">    成品油价格改革补贴其他支出</t>
  </si>
  <si>
    <t xml:space="preserve">  资源勘探开发</t>
  </si>
  <si>
    <t xml:space="preserve">    其他资源勘探业支出</t>
  </si>
  <si>
    <t xml:space="preserve">  工业和信息产业监管</t>
  </si>
  <si>
    <t xml:space="preserve">    工业和信息产业支持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</si>
  <si>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</si>
  <si>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</si>
  <si>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</si>
  <si>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</si>
  <si>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</si>
  <si>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</si>
  <si>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</si>
  <si>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</si>
  <si>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</si>
  <si>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</si>
  <si>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</si>
  <si>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</si>
  <si>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</si>
  <si>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</si>
  <si>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其他涉外发展服务支出</t>
  </si>
  <si>
    <t>十六、国土海洋气象等支出</t>
  </si>
  <si>
    <t xml:space="preserve">  国土资源事务</t>
  </si>
  <si>
    <t xml:space="preserve">    土地资源调查</t>
  </si>
  <si>
    <t xml:space="preserve">    国土整治</t>
  </si>
  <si>
    <t xml:space="preserve">    地质灾害防治</t>
  </si>
  <si>
    <t xml:space="preserve">    其他国土资源事务支出</t>
  </si>
  <si>
    <t xml:space="preserve">  海洋管理事务</t>
  </si>
  <si>
    <t xml:space="preserve">    海域使用管理</t>
  </si>
  <si>
    <t xml:space="preserve">    海洋执法监察</t>
  </si>
  <si>
    <t xml:space="preserve">    海洋防灾减灾</t>
  </si>
  <si>
    <t xml:space="preserve">    海岛和海域保护</t>
  </si>
  <si>
    <t xml:space="preserve">    其他海洋管理事务支出</t>
  </si>
  <si>
    <t xml:space="preserve">  地震事务</t>
  </si>
  <si>
    <t xml:space="preserve">    其他地震事务支出</t>
  </si>
  <si>
    <t xml:space="preserve">  气象事务</t>
  </si>
  <si>
    <t xml:space="preserve">    其他气象事务支出</t>
  </si>
  <si>
    <t>十七、住房保障支出</t>
  </si>
  <si>
    <t xml:space="preserve">  保障性安居工程支出</t>
  </si>
  <si>
    <t xml:space="preserve">    农村危房改造</t>
  </si>
  <si>
    <t xml:space="preserve">    其他保障性安居工程支出</t>
  </si>
  <si>
    <t xml:space="preserve">  城乡社区住宅</t>
  </si>
  <si>
    <t xml:space="preserve">    其他城乡社区住宅支出</t>
  </si>
  <si>
    <t>十八、粮油物资储备支出</t>
  </si>
  <si>
    <t xml:space="preserve">  粮油事务</t>
  </si>
  <si>
    <t xml:space="preserve">    粮食风险基金</t>
  </si>
  <si>
    <t xml:space="preserve">    其他粮油事务支出</t>
  </si>
  <si>
    <t xml:space="preserve">  粮油储备</t>
  </si>
  <si>
    <t xml:space="preserve">    储备粮(油)库建设</t>
  </si>
  <si>
    <t>十九、预备费</t>
  </si>
  <si>
    <t>二十、其他支出(类)</t>
  </si>
  <si>
    <t xml:space="preserve">  其他支出(款)</t>
  </si>
  <si>
    <t xml:space="preserve">    其他支出(项)</t>
  </si>
  <si>
    <t>二十一、债务付息支出</t>
  </si>
  <si>
    <t xml:space="preserve">  地方政府一般债务付息支出</t>
  </si>
  <si>
    <t xml:space="preserve">    地方政府一般债券付息支出</t>
  </si>
  <si>
    <t xml:space="preserve">    地方政府其他一般债务付息支出</t>
  </si>
  <si>
    <t>二十二、债务发行费用支出</t>
  </si>
  <si>
    <t xml:space="preserve">  地方政府一般债务发行费用支出</t>
  </si>
  <si>
    <t>附表1-5</t>
  </si>
  <si>
    <t>2017年度一般公共预算本级支出经济分类情况表</t>
  </si>
  <si>
    <t>项   目</t>
  </si>
  <si>
    <t>一、工资福利支出</t>
  </si>
  <si>
    <t>二、商品和服务支出</t>
  </si>
  <si>
    <t>三、对个人和家庭的补助</t>
  </si>
  <si>
    <t>四、基本建设支出</t>
  </si>
  <si>
    <t>五、其他资本性支出</t>
  </si>
  <si>
    <t>六、对企事业单位的补贴</t>
  </si>
  <si>
    <t>七、债务利息支出</t>
  </si>
  <si>
    <t>八、其他支出</t>
  </si>
  <si>
    <t>合   计</t>
  </si>
  <si>
    <t>附表1-6</t>
  </si>
  <si>
    <t>2017年度一般公共预算本级基本支出经济分类情况表</t>
  </si>
  <si>
    <t>项目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</si>
  <si>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</si>
  <si>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</si>
  <si>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</si>
  <si>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</si>
  <si>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伙食补助费</t>
  </si>
  <si>
    <t xml:space="preserve">  绩效工资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</si>
  <si>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</si>
  <si>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</si>
  <si>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</si>
  <si>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</si>
  <si>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</si>
  <si>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</si>
  <si>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</si>
  <si>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</si>
  <si>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</si>
  <si>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</si>
  <si>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</si>
  <si>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</si>
  <si>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</si>
  <si>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</si>
  <si>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</si>
  <si>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</si>
  <si>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</si>
  <si>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</si>
  <si>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</si>
  <si>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</si>
  <si>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</si>
  <si>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</si>
  <si>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</si>
  <si>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</si>
  <si>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</si>
  <si>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</si>
  <si>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</si>
  <si>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</si>
  <si>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</si>
  <si>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</si>
  <si>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</si>
  <si>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</si>
  <si>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</si>
  <si>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</si>
  <si>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</si>
  <si>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</si>
  <si>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</si>
  <si>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</si>
  <si>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</si>
  <si>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</si>
  <si>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</si>
  <si>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其他对个人和家庭的补助支出</t>
  </si>
  <si>
    <t>四、其他资本性支出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</si>
  <si>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</si>
  <si>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</si>
  <si>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</si>
  <si>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</si>
  <si>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</si>
  <si>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</si>
  <si>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</si>
  <si>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</si>
  <si>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</si>
  <si>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</si>
  <si>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</si>
  <si>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</si>
  <si>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 xml:space="preserve">  其他交通工具购置</t>
  </si>
  <si>
    <t xml:space="preserve">  其他资本性支出</t>
  </si>
  <si>
    <t>五、对企事业单位的补贴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</si>
  <si>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</si>
  <si>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</si>
  <si>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</si>
  <si>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</si>
  <si>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六、债务利息支出</t>
  </si>
  <si>
    <t xml:space="preserve">  国内债务付息</t>
  </si>
  <si>
    <t xml:space="preserve">  国外债务付息</t>
  </si>
  <si>
    <t>七、其他支出</t>
  </si>
  <si>
    <t xml:space="preserve">  赠与</t>
  </si>
  <si>
    <t>合  计</t>
  </si>
  <si>
    <t>附表1-7</t>
  </si>
  <si>
    <t>2017年度对下税收返还和转移支付预算表（本表无数据）</t>
  </si>
  <si>
    <t> 单位：万元</t>
  </si>
  <si>
    <t>小计</t>
  </si>
  <si>
    <t>××地区</t>
  </si>
  <si>
    <t>…………</t>
  </si>
  <si>
    <t>未落实到地区数</t>
  </si>
  <si>
    <t>一、税收返还</t>
  </si>
  <si>
    <t>1.增值税和消费税税收返还收入</t>
  </si>
  <si>
    <t>2.所得税基数返还收入</t>
  </si>
  <si>
    <t>3.成品油价格和税费改革税收返还收入</t>
  </si>
  <si>
    <t>二、一般性转移支付</t>
  </si>
  <si>
    <t>1.体制补助收入</t>
  </si>
  <si>
    <t>2.均衡性转移支付补助收入</t>
  </si>
  <si>
    <t>3.革命老区及边境地区转移支付收入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</si>
  <si>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</si>
  <si>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</si>
  <si>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</si>
  <si>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</si>
  <si>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</si>
  <si>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</si>
  <si>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</si>
  <si>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</si>
  <si>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</si>
  <si>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</si>
  <si>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</si>
  <si>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</si>
  <si>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 xml:space="preserve"> ………………………………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</si>
  <si>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</si>
  <si>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</si>
  <si>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</si>
  <si>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</si>
  <si>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</si>
  <si>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</si>
  <si>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</si>
  <si>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</si>
  <si>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</si>
  <si>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</si>
  <si>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</si>
  <si>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</si>
  <si>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</si>
  <si>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</si>
  <si>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</si>
  <si>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</si>
  <si>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</si>
  <si>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</si>
  <si>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</si>
  <si>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</si>
  <si>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</si>
  <si>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 其中：××项目</t>
  </si>
  <si>
    <t>备注：,县无对乡镇税收返还和转移支付预算，本表无数据</t>
  </si>
  <si>
    <t>附表1-8</t>
  </si>
  <si>
    <t>2017年度本级一般公共预算“三公”经费支出预算表</t>
  </si>
  <si>
    <t>上年预算数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</si>
  <si>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</si>
  <si>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</si>
  <si>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</si>
  <si>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</si>
  <si>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</si>
  <si>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</si>
  <si>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</si>
  <si>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用车、一般公务用车和执法执勤用车。（3）公务接待费，指单位按规定开支的各类公务接待（含外宾接待）支出。     </t>
  </si>
  <si>
    <t>2.经汇总，本级2017年使用一般公共预算拨款安排的“三公”经费预算数为1480.59万元，比上年预算数减少268.37万元。其中，因公出国（境）经费46.3万元，与上年预算数相比下降31.81%；公务接待费343.88万元，与上年预算数相比下降17.28%；公务用车购置经费148万元，与上年预算数相比下降18.23%；公务用车运行经费942.41万元，与上年预算数相比下降13.09%。“三公”经费预算减少的主要原因是落实中央八项规定精神，进一步树立“过紧日子”思想，按照“三公”经费只减不增要求，从严控制“三公”经费支出。</t>
  </si>
  <si>
    <t>附表1-9</t>
  </si>
  <si>
    <t>2017年度政府性基金收入预算表</t>
  </si>
  <si>
    <t>项      目</t>
  </si>
  <si>
    <t>一、港口建设费收入</t>
  </si>
  <si>
    <t>二、国家电影事业发展专项资金收入</t>
  </si>
  <si>
    <t>三、城市公用事业附加收入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</si>
  <si>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</si>
  <si>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</si>
  <si>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</si>
  <si>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</si>
  <si>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</si>
  <si>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</si>
  <si>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</si>
  <si>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</si>
  <si>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十二、污水处理费收入</t>
  </si>
  <si>
    <t>十三、彩票发行机构和彩票销售机构的业务费用</t>
  </si>
  <si>
    <t>十四、其他政府性基金收入</t>
  </si>
  <si>
    <t>本年收入小计</t>
  </si>
  <si>
    <t>债务收入</t>
  </si>
  <si>
    <t>转移性收入</t>
  </si>
  <si>
    <t xml:space="preserve">           上级补助收入</t>
  </si>
  <si>
    <t xml:space="preserve">           下级上解收入</t>
  </si>
  <si>
    <t xml:space="preserve">           上年结余收入</t>
  </si>
  <si>
    <t xml:space="preserve">           调入资金</t>
  </si>
  <si>
    <t xml:space="preserve">           债务转贷收入 </t>
  </si>
  <si>
    <t>附表1-10</t>
  </si>
  <si>
    <t>2017年度政府性基金支出预算表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</si>
  <si>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</si>
  <si>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</si>
  <si>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</si>
  <si>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</si>
  <si>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</si>
  <si>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</si>
  <si>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</si>
  <si>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</si>
  <si>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</si>
  <si>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</si>
  <si>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</si>
  <si>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</si>
  <si>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债务还本支出</t>
  </si>
  <si>
    <t>补助下级支出</t>
  </si>
  <si>
    <t>上解上级支出</t>
  </si>
  <si>
    <t>调出资金</t>
  </si>
  <si>
    <t xml:space="preserve">债务转贷支出 </t>
  </si>
  <si>
    <t>年终结余</t>
  </si>
  <si>
    <t>附表1-11</t>
  </si>
  <si>
    <t>2017年度政府性基金本级收入预算表</t>
  </si>
  <si>
    <t>附表1-12</t>
  </si>
  <si>
    <t>2017年度政府性基金本级支出预算表</t>
  </si>
  <si>
    <t>大中型水库移民后期扶持基金支出</t>
  </si>
  <si>
    <t xml:space="preserve">  移民补助</t>
  </si>
  <si>
    <t xml:space="preserve">  基础设施建设和经济发展</t>
  </si>
  <si>
    <t xml:space="preserve">  小型水库移民扶助基金及对应专项债务收入安排的支出</t>
  </si>
  <si>
    <t xml:space="preserve">    移民补助</t>
  </si>
  <si>
    <t xml:space="preserve">    基础设施建设和经济发展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</si>
  <si>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</si>
  <si>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</si>
  <si>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</si>
  <si>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</si>
  <si>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</si>
  <si>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</si>
  <si>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</si>
  <si>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其他国有土地使用权出让收入安排的支出</t>
  </si>
  <si>
    <t xml:space="preserve">  城市公用事业附加及对应专项债务收入安排的支出</t>
  </si>
  <si>
    <t xml:space="preserve">    城市公共设施</t>
  </si>
  <si>
    <t xml:space="preserve">    其他城市公用事业附加安排的支出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</si>
  <si>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</si>
  <si>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</si>
  <si>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</si>
  <si>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</si>
  <si>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</si>
  <si>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</si>
  <si>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城市基础设施配套费及对应专项债务收入安排的支出</t>
  </si>
  <si>
    <t xml:space="preserve">    城市环境卫生</t>
  </si>
  <si>
    <t xml:space="preserve">    其他城市基础设施配套费安排的支出</t>
  </si>
  <si>
    <t xml:space="preserve">  污水处理费及对应专项债务收入安排的支出</t>
  </si>
  <si>
    <t xml:space="preserve">    其他污水处理费安排的支出</t>
  </si>
  <si>
    <t xml:space="preserve">  新菜地开发建设基金及对应专项债务收入安排的支出</t>
  </si>
  <si>
    <t xml:space="preserve">    其他新菜地开发建设基金支出</t>
  </si>
  <si>
    <t xml:space="preserve">  大中型水库库区基金及对应专项债务收入安排的支出</t>
  </si>
  <si>
    <t xml:space="preserve">  国家重大水利工程建设基金及对应专项债务收入安排的支出</t>
  </si>
  <si>
    <t xml:space="preserve">    其他重大水利工程建设基金支出</t>
  </si>
  <si>
    <t>旅游发展基金支出</t>
  </si>
  <si>
    <t xml:space="preserve">  地方旅游开发项目补助</t>
  </si>
  <si>
    <t>彩票发行销售机构业务费安排的支出</t>
  </si>
  <si>
    <t xml:space="preserve">  福利彩票销售机构的业务费支出</t>
  </si>
  <si>
    <t xml:space="preserve">  彩票公益金及对应专项债务收入安排的支出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</si>
  <si>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</si>
  <si>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</si>
  <si>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</si>
  <si>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</si>
  <si>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</si>
  <si>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</si>
  <si>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其他政府性基金及对应专项债务收入安排的支出</t>
  </si>
  <si>
    <t xml:space="preserve">  国有土地使用权出让债务付息支出</t>
  </si>
  <si>
    <t xml:space="preserve">  国有土地使用权出让债务发行费用支出</t>
  </si>
  <si>
    <t>附表1-13</t>
  </si>
  <si>
    <t>2017年度政府性基金转移支付预算表（本表无数据）</t>
  </si>
  <si>
    <t>……</t>
  </si>
  <si>
    <t>备注：县无对乡镇转移支付预算，本表无数据</t>
  </si>
  <si>
    <t>附表1-14</t>
  </si>
  <si>
    <t>2017年度国有资本经营收入预算表（本表无数据）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</si>
  <si>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</si>
  <si>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</si>
  <si>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</si>
  <si>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</si>
  <si>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</si>
  <si>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本年收入合计</t>
  </si>
  <si>
    <t xml:space="preserve">    国有资本经营预算转移支付收入</t>
  </si>
  <si>
    <t xml:space="preserve">    上年结转收入</t>
  </si>
  <si>
    <t>备注：按照预算法实施细则，县级可不编制县级国有资本经营收支预算，本表无数据</t>
  </si>
  <si>
    <t>附表1-15</t>
  </si>
  <si>
    <t>2017年度国有资本经营支出预算表（本表无数据）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</si>
  <si>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</si>
  <si>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</si>
  <si>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</si>
  <si>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</si>
  <si>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</si>
  <si>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</si>
  <si>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</si>
  <si>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附表1-16</t>
  </si>
  <si>
    <t>2017年度本级国有资本经营收入预算表（本表无数据）</t>
  </si>
  <si>
    <t xml:space="preserve">  其中：××企业(名称)利润收入</t>
  </si>
  <si>
    <t>…………………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</si>
  <si>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</si>
  <si>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</si>
  <si>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</si>
  <si>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</si>
  <si>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附表1-17</t>
  </si>
  <si>
    <t>2017年度本级国有资本经营支出预算表（本表无数据）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</si>
  <si>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</si>
  <si>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</si>
  <si>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</si>
  <si>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</si>
  <si>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</si>
  <si>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</si>
  <si>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</si>
  <si>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</si>
  <si>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</si>
  <si>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</si>
  <si>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</si>
  <si>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</si>
  <si>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</si>
  <si>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</si>
  <si>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</si>
  <si>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</si>
  <si>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</si>
  <si>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</si>
  <si>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</si>
  <si>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</si>
  <si>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其他金融国有资本经营预算支出</t>
  </si>
  <si>
    <t xml:space="preserve">  其中：其他国有资本经营预算支出</t>
  </si>
  <si>
    <t>本年支出总计</t>
  </si>
  <si>
    <t>附表1-18</t>
  </si>
  <si>
    <t>2017年度社会保险基金预算收入表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</si>
  <si>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</si>
  <si>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</si>
  <si>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</si>
  <si>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</si>
  <si>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</si>
  <si>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</si>
  <si>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</si>
  <si>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</si>
  <si>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</si>
  <si>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</si>
  <si>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</si>
  <si>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</si>
  <si>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附表1-19</t>
  </si>
  <si>
    <t>2017年度社会保险基金预算支出表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</si>
  <si>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</si>
  <si>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</si>
  <si>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</si>
  <si>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</si>
  <si>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</si>
  <si>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</si>
  <si>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</si>
  <si>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</si>
  <si>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</si>
  <si>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</si>
  <si>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</si>
  <si>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附表1-20</t>
  </si>
  <si>
    <t>2017年度本级社会保险基金预算收入表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</si>
  <si>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</si>
  <si>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</si>
  <si>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</si>
  <si>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</si>
  <si>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</si>
  <si>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</si>
  <si>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</si>
  <si>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</si>
  <si>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t>附表1-21</t>
  </si>
  <si>
    <t>2017年度本级社会保险基金预算支出表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</si>
  <si>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</si>
  <si>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</si>
  <si>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</si>
  <si>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</si>
  <si>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</si>
  <si>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</si>
  <si>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</si>
  <si>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</si>
  <si>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</si>
  <si>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</si>
  <si>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其中：城镇职工基本医疗保险统筹基金</t>
  </si>
  <si>
    <t xml:space="preserve">          城镇职工医疗保险个人账户基金</t>
  </si>
  <si>
    <t xml:space="preserve">          其他城镇职工基本医疗保险基金支出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</si>
  <si>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</si>
  <si>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</si>
  <si>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</si>
  <si>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 xml:space="preserve">        其中：新型农村合作医疗基金医疗待遇支出</t>
  </si>
  <si>
    <t xml:space="preserve">              其他新型农村合作医疗基金支出</t>
  </si>
  <si>
    <t xml:space="preserve">        其中：城镇居民基本医疗保险基金医疗待遇支出</t>
  </si>
  <si>
    <t xml:space="preserve">              其他城镇居民基本医疗保险基金支出</t>
  </si>
  <si>
    <t xml:space="preserve">    其中：工伤保险基金支出</t>
  </si>
  <si>
    <t xml:space="preserve">          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</si>
  <si>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</si>
  <si>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</si>
  <si>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</si>
  <si>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</si>
  <si>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</si>
  <si>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</si>
  <si>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</si>
  <si>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其中：生育保险基金支出</t>
  </si>
  <si>
    <t xml:space="preserve">          生育医疗费用支出</t>
  </si>
  <si>
    <t xml:space="preserve">          生育津贴支出</t>
  </si>
  <si>
    <t xml:space="preserve">          其他生育保险基金支出</t>
  </si>
  <si>
    <t>附表1-23</t>
  </si>
  <si>
    <t>2016-2017年政府一般债务余额和限额情况表</t>
  </si>
  <si>
    <t>一、政府债务余额情况</t>
  </si>
  <si>
    <t>1、2016年末一般债务余额</t>
  </si>
  <si>
    <t>2、2017年新增一般债务额</t>
  </si>
  <si>
    <t>3、2017年偿还一般债务本金</t>
  </si>
  <si>
    <t>4、2017年末一般债务余额</t>
  </si>
  <si>
    <t>二、政府债务限额情况</t>
  </si>
  <si>
    <t>1．2016年一般债务限额</t>
  </si>
  <si>
    <t>2．2017年新增一般债务限额</t>
  </si>
  <si>
    <t>3．2017年一般债务限额</t>
  </si>
  <si>
    <t>附表1-24</t>
  </si>
  <si>
    <t>2016-2017年政府专项债务余额和限额情况表</t>
  </si>
  <si>
    <t>1、2016年末专项债务余额</t>
  </si>
  <si>
    <t>2、2017年新增专项债务额</t>
  </si>
  <si>
    <t>3、2017年偿还专项债务本金</t>
  </si>
  <si>
    <t>4、2017年末专项债务余额</t>
  </si>
  <si>
    <t>1．2016年专项债务限额</t>
  </si>
  <si>
    <t>2．2017年新增专项债务限额</t>
  </si>
  <si>
    <t>3．2017年专项债务限额</t>
  </si>
</sst>
</file>

<file path=xl/styles.xml><?xml version="1.0" encoding="utf-8"?>
<styleSheet xmlns="http://schemas.openxmlformats.org/spreadsheetml/2006/main">
  <numFmts count="2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0.0"/>
    <numFmt numFmtId="178" formatCode="_(* #,##0.00_);_(* \(#,##0.00\);_(* &quot;-&quot;??_);_(@_)"/>
    <numFmt numFmtId="179" formatCode="_ \¥* #,##0.00_ ;_ \¥* \-#,##0.00_ ;_ \¥* &quot;-&quot;??_ ;_ @_ "/>
    <numFmt numFmtId="180" formatCode="_-\¥* #,##0_-;\-\¥* #,##0_-;_-\¥* &quot;-&quot;_-;_-@_-"/>
    <numFmt numFmtId="181" formatCode="#,##0;\(#,##0\)"/>
    <numFmt numFmtId="182" formatCode="_-&quot;$&quot;* #,##0_-;\-&quot;$&quot;* #,##0_-;_-&quot;$&quot;* &quot;-&quot;_-;_-@_-"/>
    <numFmt numFmtId="183" formatCode="0.00_ "/>
    <numFmt numFmtId="184" formatCode="\$#,##0.00;\(\$#,##0.00\)"/>
    <numFmt numFmtId="185" formatCode="0.00_ ;[Red]\-0.00\ "/>
    <numFmt numFmtId="186" formatCode="#,##0.000_ "/>
    <numFmt numFmtId="187" formatCode="\$#,##0;\(\$#,##0\)"/>
    <numFmt numFmtId="188" formatCode="_-* #,##0.0000_-;\-* #,##0.0000_-;_-* &quot;-&quot;??_-;_-@_-"/>
    <numFmt numFmtId="189" formatCode="_-* #,##0_-;\-* #,##0_-;_-* &quot;-&quot;_-;_-@_-"/>
    <numFmt numFmtId="190" formatCode="#,##0;\-#,##0;&quot;-&quot;"/>
    <numFmt numFmtId="191" formatCode="_-* #,##0.00_-;\-* #,##0.00_-;_-* &quot;-&quot;??_-;_-@_-"/>
    <numFmt numFmtId="192" formatCode="#,##0_ ;[Red]\-#,##0\ "/>
    <numFmt numFmtId="193" formatCode="#,##0_ "/>
    <numFmt numFmtId="194" formatCode="0.0_ "/>
    <numFmt numFmtId="195" formatCode="#,##0_);[Red]\(#,##0\)"/>
    <numFmt numFmtId="196" formatCode="0_ "/>
  </numFmts>
  <fonts count="84">
    <font>
      <sz val="12"/>
      <name val="宋体"/>
      <charset val="134"/>
    </font>
    <font>
      <sz val="16"/>
      <color theme="1"/>
      <name val="方正小标宋_GBK"/>
      <charset val="134"/>
    </font>
    <font>
      <sz val="9"/>
      <color theme="1"/>
      <name val="Arial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8"/>
      <name val="方正小标宋_GBK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color indexed="8"/>
      <name val="方正小标宋简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9"/>
      <color indexed="8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b/>
      <sz val="11"/>
      <name val="宋体"/>
      <charset val="134"/>
      <scheme val="major"/>
    </font>
    <font>
      <sz val="10"/>
      <name val="Helv"/>
      <charset val="0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21"/>
      <name val="楷体_GB2312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2"/>
      <color indexed="20"/>
      <name val="宋体"/>
      <charset val="134"/>
    </font>
    <font>
      <sz val="10"/>
      <name val="Arial"/>
      <charset val="134"/>
    </font>
    <font>
      <b/>
      <sz val="11"/>
      <color indexed="42"/>
      <name val="宋体"/>
      <charset val="134"/>
    </font>
    <font>
      <sz val="7"/>
      <name val="Small Fonts"/>
      <charset val="134"/>
    </font>
    <font>
      <u/>
      <sz val="12"/>
      <color indexed="36"/>
      <name val="宋体"/>
      <charset val="134"/>
    </font>
    <font>
      <b/>
      <sz val="15"/>
      <color indexed="54"/>
      <name val="宋体"/>
      <charset val="134"/>
    </font>
    <font>
      <sz val="9"/>
      <name val="宋体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b/>
      <sz val="18"/>
      <color theme="3"/>
      <name val="宋体"/>
      <charset val="134"/>
      <scheme val="major"/>
    </font>
    <font>
      <sz val="12"/>
      <name val="Courier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1"/>
      <name val="楷体"/>
      <charset val="134"/>
    </font>
    <font>
      <sz val="10"/>
      <name val="宋体"/>
      <charset val="0"/>
    </font>
    <font>
      <b/>
      <sz val="9"/>
      <name val="宋体"/>
      <charset val="134"/>
    </font>
    <font>
      <sz val="9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4991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33" fillId="0" borderId="0" applyFont="0" applyFill="0" applyBorder="0" applyAlignment="0" applyProtection="0">
      <alignment vertical="center"/>
    </xf>
    <xf numFmtId="0" fontId="0" fillId="0" borderId="0"/>
    <xf numFmtId="0" fontId="34" fillId="2" borderId="0" applyNumberFormat="0" applyBorder="0" applyAlignment="0" applyProtection="0">
      <alignment vertical="center"/>
    </xf>
    <xf numFmtId="0" fontId="0" fillId="0" borderId="0"/>
    <xf numFmtId="0" fontId="35" fillId="3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41" fontId="33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8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0">
      <alignment horizontal="centerContinuous"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47" fillId="0" borderId="9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43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41" fillId="13" borderId="0" applyNumberFormat="0" applyBorder="0" applyAlignment="0" applyProtection="0">
      <alignment vertical="center"/>
    </xf>
    <xf numFmtId="0" fontId="0" fillId="0" borderId="0"/>
    <xf numFmtId="0" fontId="34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0" fillId="11" borderId="7" applyNumberFormat="0" applyAlignment="0" applyProtection="0">
      <alignment vertical="center"/>
    </xf>
    <xf numFmtId="0" fontId="50" fillId="16" borderId="7" applyNumberFormat="0" applyAlignment="0" applyProtection="0">
      <alignment vertical="center"/>
    </xf>
    <xf numFmtId="0" fontId="0" fillId="0" borderId="0">
      <alignment vertical="center"/>
    </xf>
    <xf numFmtId="0" fontId="51" fillId="17" borderId="13" applyNumberFormat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5" fillId="3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4" fillId="2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9" borderId="0" applyNumberFormat="0" applyBorder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0" fillId="0" borderId="0"/>
    <xf numFmtId="0" fontId="0" fillId="0" borderId="0"/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/>
    <xf numFmtId="0" fontId="53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/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4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1" fillId="17" borderId="13" applyNumberFormat="0" applyAlignment="0" applyProtection="0">
      <alignment vertical="center"/>
    </xf>
    <xf numFmtId="0" fontId="0" fillId="0" borderId="0"/>
    <xf numFmtId="0" fontId="0" fillId="0" borderId="0"/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1" fillId="17" borderId="1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1" fontId="55" fillId="0" borderId="0">
      <alignment vertical="center"/>
    </xf>
    <xf numFmtId="0" fontId="0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/>
    <xf numFmtId="0" fontId="3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0" fillId="0" borderId="0"/>
    <xf numFmtId="0" fontId="50" fillId="16" borderId="7" applyNumberFormat="0" applyAlignment="0" applyProtection="0">
      <alignment vertical="center"/>
    </xf>
    <xf numFmtId="0" fontId="3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41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177" fontId="12" fillId="0" borderId="4">
      <alignment vertical="center"/>
      <protection locked="0"/>
    </xf>
    <xf numFmtId="0" fontId="34" fillId="23" borderId="0" applyNumberFormat="0" applyBorder="0" applyAlignment="0" applyProtection="0">
      <alignment vertical="center"/>
    </xf>
    <xf numFmtId="0" fontId="51" fillId="17" borderId="13" applyNumberFormat="0" applyAlignment="0" applyProtection="0">
      <alignment vertical="center"/>
    </xf>
    <xf numFmtId="0" fontId="0" fillId="0" borderId="0"/>
    <xf numFmtId="0" fontId="33" fillId="0" borderId="0"/>
    <xf numFmtId="0" fontId="33" fillId="0" borderId="0">
      <alignment vertical="center"/>
    </xf>
    <xf numFmtId="43" fontId="0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0" borderId="0"/>
    <xf numFmtId="0" fontId="0" fillId="0" borderId="0"/>
    <xf numFmtId="0" fontId="0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37" fontId="57" fillId="0" borderId="0"/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1" fontId="12" fillId="0" borderId="4">
      <alignment vertical="center"/>
      <protection locked="0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/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10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13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1" fillId="17" borderId="13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/>
    <xf numFmtId="0" fontId="0" fillId="10" borderId="8" applyNumberFormat="0" applyFon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51" fillId="17" borderId="13" applyNumberFormat="0" applyAlignment="0" applyProtection="0">
      <alignment vertical="center"/>
    </xf>
    <xf numFmtId="0" fontId="0" fillId="0" borderId="0"/>
    <xf numFmtId="0" fontId="0" fillId="10" borderId="8" applyNumberFormat="0" applyFont="0" applyAlignment="0" applyProtection="0">
      <alignment vertical="center"/>
    </xf>
    <xf numFmtId="0" fontId="55" fillId="0" borderId="0"/>
    <xf numFmtId="0" fontId="0" fillId="0" borderId="0"/>
    <xf numFmtId="0" fontId="0" fillId="0" borderId="0"/>
    <xf numFmtId="0" fontId="12" fillId="0" borderId="4">
      <alignment horizontal="distributed" vertical="center" wrapText="1"/>
    </xf>
    <xf numFmtId="0" fontId="13" fillId="0" borderId="0"/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179" fontId="0" fillId="0" borderId="0" applyFont="0" applyFill="0" applyBorder="0" applyAlignment="0" applyProtection="0"/>
    <xf numFmtId="0" fontId="13" fillId="0" borderId="0"/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5" fillId="0" borderId="0">
      <alignment horizontal="centerContinuous"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4">
      <alignment horizontal="distributed" vertical="center" wrapText="1"/>
    </xf>
    <xf numFmtId="0" fontId="0" fillId="0" borderId="0"/>
    <xf numFmtId="0" fontId="0" fillId="0" borderId="0"/>
    <xf numFmtId="0" fontId="0" fillId="10" borderId="8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13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/>
    <xf numFmtId="0" fontId="34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/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13" borderId="0" applyNumberFormat="0" applyBorder="0" applyAlignment="0" applyProtection="0">
      <alignment vertical="center"/>
    </xf>
    <xf numFmtId="0" fontId="0" fillId="0" borderId="0"/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9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12" fillId="0" borderId="4">
      <alignment horizontal="distributed" vertical="center" wrapText="1"/>
    </xf>
    <xf numFmtId="0" fontId="0" fillId="0" borderId="0"/>
    <xf numFmtId="0" fontId="0" fillId="10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/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" borderId="7" applyNumberFormat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56" fillId="17" borderId="1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11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0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4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4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8" fillId="0" borderId="10" applyNumberFormat="0" applyFill="0" applyAlignment="0" applyProtection="0">
      <alignment vertical="center"/>
    </xf>
    <xf numFmtId="0" fontId="0" fillId="0" borderId="0"/>
    <xf numFmtId="0" fontId="56" fillId="17" borderId="13" applyNumberFormat="0" applyAlignment="0" applyProtection="0">
      <alignment vertical="center"/>
    </xf>
    <xf numFmtId="177" fontId="12" fillId="0" borderId="4">
      <alignment vertical="center"/>
      <protection locked="0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0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48" fillId="0" borderId="10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51" fillId="17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5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5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11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3" borderId="7" applyNumberFormat="0" applyAlignment="0" applyProtection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59" fillId="0" borderId="16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17" borderId="1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34" fillId="23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50" fillId="16" borderId="7" applyNumberFormat="0" applyAlignment="0" applyProtection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/>
    <xf numFmtId="0" fontId="35" fillId="3" borderId="7" applyNumberFormat="0" applyAlignment="0" applyProtection="0">
      <alignment vertical="center"/>
    </xf>
    <xf numFmtId="0" fontId="0" fillId="0" borderId="0"/>
    <xf numFmtId="0" fontId="0" fillId="0" borderId="0"/>
    <xf numFmtId="0" fontId="4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" borderId="7" applyNumberFormat="0" applyAlignment="0" applyProtection="0">
      <alignment vertical="center"/>
    </xf>
    <xf numFmtId="0" fontId="0" fillId="0" borderId="0"/>
    <xf numFmtId="0" fontId="34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/>
    <xf numFmtId="0" fontId="35" fillId="3" borderId="7" applyNumberForma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56" fillId="17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0" fillId="0" borderId="0"/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3" fillId="0" borderId="16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0" borderId="9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4" fillId="2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9" fillId="16" borderId="12" applyNumberFormat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/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11" borderId="1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4" fillId="14" borderId="0" applyNumberFormat="0" applyBorder="0" applyAlignment="0" applyProtection="0">
      <alignment vertical="center"/>
    </xf>
    <xf numFmtId="0" fontId="0" fillId="0" borderId="0"/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14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23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35" fillId="3" borderId="7" applyNumberForma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4" fillId="5" borderId="0" applyNumberFormat="0" applyBorder="0" applyAlignment="0" applyProtection="0">
      <alignment vertical="center"/>
    </xf>
    <xf numFmtId="0" fontId="0" fillId="0" borderId="0"/>
    <xf numFmtId="0" fontId="34" fillId="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50" fillId="16" borderId="7" applyNumberFormat="0" applyAlignment="0" applyProtection="0">
      <alignment vertical="center"/>
    </xf>
    <xf numFmtId="0" fontId="0" fillId="0" borderId="0"/>
    <xf numFmtId="0" fontId="55" fillId="0" borderId="0"/>
    <xf numFmtId="0" fontId="34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33" fillId="0" borderId="0"/>
    <xf numFmtId="0" fontId="15" fillId="9" borderId="0" applyNumberFormat="0" applyBorder="0" applyAlignment="0" applyProtection="0">
      <alignment vertical="center"/>
    </xf>
    <xf numFmtId="177" fontId="12" fillId="0" borderId="4">
      <alignment vertical="center"/>
      <protection locked="0"/>
    </xf>
    <xf numFmtId="0" fontId="56" fillId="17" borderId="13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49" fillId="11" borderId="1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1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0" borderId="0"/>
    <xf numFmtId="0" fontId="42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0"/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0" borderId="0"/>
    <xf numFmtId="0" fontId="51" fillId="17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7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4">
      <alignment horizontal="distributed" vertical="center" wrapText="1"/>
    </xf>
    <xf numFmtId="0" fontId="15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37" fontId="5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184" fontId="7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50" fillId="16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0" fillId="16" borderId="7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/>
    <xf numFmtId="0" fontId="50" fillId="16" borderId="7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1" borderId="1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1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4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3" fillId="0" borderId="0"/>
    <xf numFmtId="0" fontId="15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4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17" borderId="1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33" fillId="0" borderId="0"/>
    <xf numFmtId="0" fontId="48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12" fillId="0" borderId="4">
      <alignment vertical="center"/>
      <protection locked="0"/>
    </xf>
    <xf numFmtId="0" fontId="51" fillId="17" borderId="1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/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2" fillId="0" borderId="0" applyProtection="0">
      <alignment vertical="center"/>
    </xf>
    <xf numFmtId="43" fontId="0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5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1" fontId="12" fillId="0" borderId="4">
      <alignment vertical="center"/>
      <protection locked="0"/>
    </xf>
    <xf numFmtId="0" fontId="0" fillId="0" borderId="0"/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33" fillId="0" borderId="0"/>
    <xf numFmtId="0" fontId="15" fillId="3" borderId="0" applyNumberFormat="0" applyBorder="0" applyAlignment="0" applyProtection="0">
      <alignment vertical="center"/>
    </xf>
    <xf numFmtId="0" fontId="15" fillId="0" borderId="0"/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0" fillId="0" borderId="0"/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33" fillId="0" borderId="0"/>
    <xf numFmtId="0" fontId="15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33" fillId="0" borderId="0"/>
    <xf numFmtId="0" fontId="15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" fontId="12" fillId="0" borderId="4">
      <alignment vertical="center"/>
      <protection locked="0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/>
    <xf numFmtId="0" fontId="15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0" fillId="10" borderId="8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190" fontId="71" fillId="0" borderId="0" applyFill="0" applyBorder="0" applyAlignment="0"/>
    <xf numFmtId="0" fontId="4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5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/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/>
    <xf numFmtId="0" fontId="43" fillId="0" borderId="11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81" fontId="70" fillId="0" borderId="0"/>
    <xf numFmtId="43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1" fillId="17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1" fillId="17" borderId="13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41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4" fillId="14" borderId="0" applyNumberFormat="0" applyBorder="0" applyAlignment="0" applyProtection="0">
      <alignment vertical="center"/>
    </xf>
    <xf numFmtId="0" fontId="0" fillId="0" borderId="0"/>
    <xf numFmtId="0" fontId="34" fillId="1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51" fillId="17" borderId="13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7" borderId="13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7" borderId="13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1" fillId="17" borderId="13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17" borderId="13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6" fillId="17" borderId="13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6" fillId="17" borderId="13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50" fillId="16" borderId="7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41" fillId="11" borderId="0" applyNumberFormat="0" applyBorder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/>
    <xf numFmtId="0" fontId="39" fillId="12" borderId="0" applyNumberFormat="0" applyBorder="0" applyAlignment="0" applyProtection="0">
      <alignment vertical="center"/>
    </xf>
    <xf numFmtId="2" fontId="73" fillId="0" borderId="0" applyProtection="0"/>
    <xf numFmtId="0" fontId="34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/>
    <xf numFmtId="0" fontId="51" fillId="17" borderId="13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1" fillId="17" borderId="13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1" fillId="17" borderId="13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1" fillId="17" borderId="13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1" fillId="17" borderId="13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1" fillId="17" borderId="13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1" fillId="17" borderId="13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51" fillId="17" borderId="13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1" fillId="17" borderId="13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3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177" fontId="12" fillId="0" borderId="4">
      <alignment vertical="center"/>
      <protection locked="0"/>
    </xf>
    <xf numFmtId="0" fontId="51" fillId="17" borderId="13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177" fontId="12" fillId="0" borderId="4">
      <alignment vertical="center"/>
      <protection locked="0"/>
    </xf>
    <xf numFmtId="0" fontId="51" fillId="17" borderId="13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2" fillId="0" borderId="4">
      <alignment vertical="center"/>
      <protection locked="0"/>
    </xf>
    <xf numFmtId="0" fontId="51" fillId="17" borderId="13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4" fillId="0" borderId="20" applyNumberFormat="0" applyAlignment="0" applyProtection="0">
      <alignment horizontal="left"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/>
    <xf numFmtId="0" fontId="4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0" fillId="0" borderId="0"/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190" fontId="71" fillId="0" borderId="0" applyFill="0" applyBorder="0" applyAlignment="0">
      <alignment vertical="center"/>
    </xf>
    <xf numFmtId="41" fontId="55" fillId="0" borderId="0" applyFont="0" applyFill="0" applyBorder="0" applyAlignment="0" applyProtection="0"/>
    <xf numFmtId="0" fontId="15" fillId="0" borderId="0">
      <alignment vertical="center"/>
    </xf>
    <xf numFmtId="181" fontId="7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/>
    <xf numFmtId="0" fontId="50" fillId="16" borderId="7" applyNumberFormat="0" applyAlignment="0" applyProtection="0">
      <alignment vertical="center"/>
    </xf>
    <xf numFmtId="184" fontId="70" fillId="0" borderId="0"/>
    <xf numFmtId="0" fontId="73" fillId="0" borderId="0" applyProtection="0">
      <alignment vertical="center"/>
    </xf>
    <xf numFmtId="0" fontId="50" fillId="11" borderId="7" applyNumberFormat="0" applyAlignment="0" applyProtection="0">
      <alignment vertical="center"/>
    </xf>
    <xf numFmtId="0" fontId="73" fillId="0" borderId="0" applyProtection="0"/>
    <xf numFmtId="43" fontId="0" fillId="0" borderId="0" applyFont="0" applyFill="0" applyBorder="0" applyAlignment="0" applyProtection="0"/>
    <xf numFmtId="187" fontId="70" fillId="0" borderId="0">
      <alignment vertical="center"/>
    </xf>
    <xf numFmtId="179" fontId="0" fillId="0" borderId="0" applyFont="0" applyFill="0" applyBorder="0" applyAlignment="0" applyProtection="0"/>
    <xf numFmtId="187" fontId="70" fillId="0" borderId="0"/>
    <xf numFmtId="2" fontId="73" fillId="0" borderId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4" fillId="0" borderId="20" applyNumberFormat="0" applyAlignment="0" applyProtection="0">
      <alignment horizontal="left" vertical="center"/>
    </xf>
    <xf numFmtId="0" fontId="74" fillId="0" borderId="2">
      <alignment horizontal="left" vertical="center"/>
    </xf>
    <xf numFmtId="0" fontId="41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2">
      <alignment horizontal="left" vertical="center"/>
    </xf>
    <xf numFmtId="0" fontId="72" fillId="0" borderId="0" applyProtection="0"/>
    <xf numFmtId="0" fontId="74" fillId="0" borderId="0" applyProtection="0">
      <alignment vertical="center"/>
    </xf>
    <xf numFmtId="0" fontId="74" fillId="0" borderId="0" applyProtection="0"/>
    <xf numFmtId="0" fontId="75" fillId="0" borderId="0">
      <alignment vertical="center"/>
    </xf>
    <xf numFmtId="0" fontId="0" fillId="0" borderId="0"/>
    <xf numFmtId="0" fontId="73" fillId="0" borderId="21" applyProtection="0">
      <alignment vertical="center"/>
    </xf>
    <xf numFmtId="0" fontId="73" fillId="0" borderId="21" applyProtection="0"/>
    <xf numFmtId="0" fontId="12" fillId="0" borderId="4">
      <alignment horizontal="distributed" vertical="center" wrapText="1"/>
    </xf>
    <xf numFmtId="0" fontId="61" fillId="0" borderId="17" applyNumberFormat="0" applyFill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4" fillId="1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12" fillId="0" borderId="4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11" fillId="0" borderId="15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16" borderId="7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50" fillId="16" borderId="7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50" fillId="16" borderId="7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/>
    <xf numFmtId="0" fontId="63" fillId="0" borderId="16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/>
    <xf numFmtId="0" fontId="47" fillId="0" borderId="9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0" fillId="0" borderId="0"/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/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/>
    <xf numFmtId="0" fontId="63" fillId="0" borderId="16" applyNumberFormat="0" applyFill="0" applyAlignment="0" applyProtection="0">
      <alignment vertical="center"/>
    </xf>
    <xf numFmtId="0" fontId="0" fillId="0" borderId="0"/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0" fillId="0" borderId="0"/>
    <xf numFmtId="0" fontId="48" fillId="0" borderId="10" applyNumberFormat="0" applyFill="0" applyAlignment="0" applyProtection="0">
      <alignment vertical="center"/>
    </xf>
    <xf numFmtId="0" fontId="0" fillId="0" borderId="0"/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0" fillId="0" borderId="0"/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0" fillId="0" borderId="0"/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43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61" fillId="0" borderId="17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/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4">
      <alignment horizontal="distributed" vertical="center" wrapText="1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4">
      <alignment horizontal="distributed" vertical="center" wrapText="1"/>
    </xf>
    <xf numFmtId="0" fontId="12" fillId="0" borderId="4">
      <alignment horizontal="distributed" vertical="center" wrapText="1"/>
    </xf>
    <xf numFmtId="0" fontId="12" fillId="0" borderId="4">
      <alignment horizontal="distributed" vertical="center" wrapText="1"/>
    </xf>
    <xf numFmtId="0" fontId="12" fillId="0" borderId="4">
      <alignment horizontal="distributed" vertical="center" wrapText="1"/>
    </xf>
    <xf numFmtId="0" fontId="12" fillId="0" borderId="4">
      <alignment horizontal="distributed" vertical="center" wrapText="1"/>
    </xf>
    <xf numFmtId="0" fontId="12" fillId="0" borderId="4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2" fillId="0" borderId="4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4">
      <alignment horizontal="distributed" vertical="center" wrapText="1"/>
    </xf>
    <xf numFmtId="0" fontId="12" fillId="0" borderId="4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12" fillId="0" borderId="4">
      <alignment horizontal="distributed" vertical="center" wrapText="1"/>
    </xf>
    <xf numFmtId="0" fontId="37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/>
    <xf numFmtId="0" fontId="15" fillId="0" borderId="0"/>
    <xf numFmtId="0" fontId="33" fillId="0" borderId="0"/>
    <xf numFmtId="0" fontId="34" fillId="2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17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9" fontId="0" fillId="0" borderId="0" applyFont="0" applyFill="0" applyBorder="0" applyAlignment="0" applyProtection="0"/>
    <xf numFmtId="0" fontId="33" fillId="0" borderId="0"/>
    <xf numFmtId="0" fontId="11" fillId="0" borderId="15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1" fillId="0" borderId="0"/>
    <xf numFmtId="179" fontId="0" fillId="0" borderId="0" applyFont="0" applyFill="0" applyBorder="0" applyAlignment="0" applyProtection="0">
      <alignment vertical="center"/>
    </xf>
    <xf numFmtId="0" fontId="33" fillId="0" borderId="0"/>
    <xf numFmtId="0" fontId="44" fillId="0" borderId="0" applyNumberFormat="0" applyFill="0" applyBorder="0" applyAlignment="0" applyProtection="0">
      <alignment vertical="center"/>
    </xf>
    <xf numFmtId="0" fontId="15" fillId="0" borderId="0"/>
    <xf numFmtId="0" fontId="0" fillId="0" borderId="0"/>
    <xf numFmtId="0" fontId="13" fillId="0" borderId="0">
      <alignment vertical="center"/>
    </xf>
    <xf numFmtId="0" fontId="13" fillId="0" borderId="0"/>
    <xf numFmtId="179" fontId="0" fillId="0" borderId="0" applyFont="0" applyFill="0" applyBorder="0" applyAlignment="0" applyProtection="0"/>
    <xf numFmtId="0" fontId="13" fillId="0" borderId="0"/>
    <xf numFmtId="0" fontId="15" fillId="0" borderId="0"/>
    <xf numFmtId="0" fontId="4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56" fillId="17" borderId="13" applyNumberFormat="0" applyAlignment="0" applyProtection="0">
      <alignment vertical="center"/>
    </xf>
    <xf numFmtId="0" fontId="0" fillId="0" borderId="0"/>
    <xf numFmtId="0" fontId="0" fillId="10" borderId="8" applyNumberFormat="0" applyFont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33" fillId="0" borderId="0"/>
    <xf numFmtId="0" fontId="0" fillId="0" borderId="0">
      <alignment vertical="center"/>
    </xf>
    <xf numFmtId="0" fontId="15" fillId="0" borderId="0"/>
    <xf numFmtId="179" fontId="0" fillId="0" borderId="0" applyFont="0" applyFill="0" applyBorder="0" applyAlignment="0" applyProtection="0"/>
    <xf numFmtId="0" fontId="0" fillId="0" borderId="0"/>
    <xf numFmtId="0" fontId="34" fillId="21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8" applyNumberFormat="0" applyFont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33" fillId="0" borderId="0"/>
    <xf numFmtId="0" fontId="15" fillId="0" borderId="0">
      <alignment vertical="center"/>
    </xf>
    <xf numFmtId="0" fontId="33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1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0" borderId="8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0" borderId="8" applyNumberFormat="0" applyFont="0" applyAlignment="0" applyProtection="0">
      <alignment vertical="center"/>
    </xf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34" fillId="2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/>
    <xf numFmtId="0" fontId="34" fillId="2" borderId="0" applyNumberFormat="0" applyBorder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0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34" fillId="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16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0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0" borderId="8" applyNumberFormat="0" applyFont="0" applyAlignment="0" applyProtection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49" fillId="11" borderId="12" applyNumberFormat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6" fillId="17" borderId="13" applyNumberFormat="0" applyAlignment="0" applyProtection="0">
      <alignment vertical="center"/>
    </xf>
    <xf numFmtId="177" fontId="12" fillId="0" borderId="4">
      <alignment vertical="center"/>
      <protection locked="0"/>
    </xf>
    <xf numFmtId="0" fontId="15" fillId="0" borderId="0"/>
    <xf numFmtId="0" fontId="56" fillId="17" borderId="13" applyNumberFormat="0" applyAlignment="0" applyProtection="0">
      <alignment vertical="center"/>
    </xf>
    <xf numFmtId="0" fontId="0" fillId="0" borderId="0"/>
    <xf numFmtId="0" fontId="33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179" fontId="0" fillId="0" borderId="0" applyFont="0" applyFill="0" applyBorder="0" applyAlignment="0" applyProtection="0"/>
    <xf numFmtId="0" fontId="33" fillId="0" borderId="0"/>
    <xf numFmtId="0" fontId="0" fillId="0" borderId="0">
      <alignment vertical="center"/>
    </xf>
    <xf numFmtId="0" fontId="0" fillId="0" borderId="0"/>
    <xf numFmtId="0" fontId="35" fillId="3" borderId="7" applyNumberFormat="0" applyAlignment="0" applyProtection="0">
      <alignment vertical="center"/>
    </xf>
    <xf numFmtId="0" fontId="0" fillId="0" borderId="0">
      <alignment vertical="center"/>
    </xf>
    <xf numFmtId="0" fontId="35" fillId="3" borderId="7" applyNumberFormat="0" applyAlignment="0" applyProtection="0">
      <alignment vertical="center"/>
    </xf>
    <xf numFmtId="0" fontId="3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8" applyNumberFormat="0" applyFon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1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3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/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1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179" fontId="0" fillId="0" borderId="0" applyFont="0" applyFill="0" applyBorder="0" applyAlignment="0" applyProtection="0"/>
    <xf numFmtId="0" fontId="42" fillId="4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179" fontId="0" fillId="0" borderId="0" applyFont="0" applyFill="0" applyBorder="0" applyAlignment="0" applyProtection="0"/>
    <xf numFmtId="0" fontId="33" fillId="0" borderId="0"/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9" fontId="0" fillId="0" borderId="0" applyFont="0" applyFill="0" applyBorder="0" applyAlignment="0" applyProtection="0"/>
    <xf numFmtId="0" fontId="33" fillId="0" borderId="0">
      <alignment vertical="center"/>
    </xf>
    <xf numFmtId="0" fontId="15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49" fillId="11" borderId="12" applyNumberFormat="0" applyAlignment="0" applyProtection="0">
      <alignment vertical="center"/>
    </xf>
    <xf numFmtId="0" fontId="0" fillId="0" borderId="0">
      <alignment vertical="center"/>
    </xf>
    <xf numFmtId="0" fontId="49" fillId="11" borderId="12" applyNumberFormat="0" applyAlignment="0" applyProtection="0">
      <alignment vertical="center"/>
    </xf>
    <xf numFmtId="0" fontId="60" fillId="0" borderId="0">
      <alignment vertical="center"/>
    </xf>
    <xf numFmtId="0" fontId="3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15" fillId="0" borderId="0"/>
    <xf numFmtId="0" fontId="0" fillId="0" borderId="0">
      <alignment vertical="center"/>
    </xf>
    <xf numFmtId="0" fontId="6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8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3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0" fillId="0" borderId="0"/>
    <xf numFmtId="0" fontId="0" fillId="0" borderId="0"/>
    <xf numFmtId="0" fontId="60" fillId="0" borderId="0"/>
    <xf numFmtId="0" fontId="0" fillId="0" borderId="0"/>
    <xf numFmtId="0" fontId="49" fillId="11" borderId="12" applyNumberFormat="0" applyAlignment="0" applyProtection="0">
      <alignment vertical="center"/>
    </xf>
    <xf numFmtId="0" fontId="15" fillId="0" borderId="0">
      <alignment vertical="center"/>
    </xf>
    <xf numFmtId="0" fontId="6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17" borderId="13" applyNumberFormat="0" applyAlignment="0" applyProtection="0">
      <alignment vertical="center"/>
    </xf>
    <xf numFmtId="0" fontId="0" fillId="0" borderId="0"/>
    <xf numFmtId="0" fontId="34" fillId="5" borderId="0" applyNumberFormat="0" applyBorder="0" applyAlignment="0" applyProtection="0">
      <alignment vertical="center"/>
    </xf>
    <xf numFmtId="0" fontId="51" fillId="1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5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5" fillId="0" borderId="0"/>
    <xf numFmtId="0" fontId="42" fillId="4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15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50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179" fontId="0" fillId="0" borderId="0" applyFont="0" applyFill="0" applyBorder="0" applyAlignment="0" applyProtection="0"/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50" fillId="16" borderId="7" applyNumberFormat="0" applyAlignment="0" applyProtection="0">
      <alignment vertical="center"/>
    </xf>
    <xf numFmtId="179" fontId="0" fillId="0" borderId="0" applyFont="0" applyFill="0" applyBorder="0" applyAlignment="0" applyProtection="0"/>
    <xf numFmtId="177" fontId="12" fillId="0" borderId="4">
      <alignment vertical="center"/>
      <protection locked="0"/>
    </xf>
    <xf numFmtId="0" fontId="51" fillId="17" borderId="13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4" fillId="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4" fillId="1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50" fillId="11" borderId="7" applyNumberFormat="0" applyAlignment="0" applyProtection="0">
      <alignment vertical="center"/>
    </xf>
    <xf numFmtId="0" fontId="50" fillId="16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0" fillId="16" borderId="7" applyNumberFormat="0" applyAlignment="0" applyProtection="0">
      <alignment vertical="center"/>
    </xf>
    <xf numFmtId="0" fontId="50" fillId="16" borderId="7" applyNumberFormat="0" applyAlignment="0" applyProtection="0">
      <alignment vertical="center"/>
    </xf>
    <xf numFmtId="0" fontId="50" fillId="16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0" fillId="16" borderId="7" applyNumberFormat="0" applyAlignment="0" applyProtection="0">
      <alignment vertical="center"/>
    </xf>
    <xf numFmtId="0" fontId="50" fillId="16" borderId="7" applyNumberFormat="0" applyAlignment="0" applyProtection="0">
      <alignment vertical="center"/>
    </xf>
    <xf numFmtId="0" fontId="50" fillId="16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0" fillId="16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50" fillId="11" borderId="7" applyNumberFormat="0" applyAlignment="0" applyProtection="0">
      <alignment vertical="center"/>
    </xf>
    <xf numFmtId="0" fontId="50" fillId="16" borderId="7" applyNumberFormat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51" fillId="17" borderId="13" applyNumberFormat="0" applyAlignment="0" applyProtection="0">
      <alignment vertical="center"/>
    </xf>
    <xf numFmtId="0" fontId="51" fillId="17" borderId="13" applyNumberFormat="0" applyAlignment="0" applyProtection="0">
      <alignment vertical="center"/>
    </xf>
    <xf numFmtId="0" fontId="51" fillId="17" borderId="13" applyNumberFormat="0" applyAlignment="0" applyProtection="0">
      <alignment vertical="center"/>
    </xf>
    <xf numFmtId="0" fontId="51" fillId="17" borderId="13" applyNumberFormat="0" applyAlignment="0" applyProtection="0">
      <alignment vertical="center"/>
    </xf>
    <xf numFmtId="177" fontId="12" fillId="0" borderId="4">
      <alignment vertical="center"/>
      <protection locked="0"/>
    </xf>
    <xf numFmtId="0" fontId="51" fillId="17" borderId="13" applyNumberFormat="0" applyAlignment="0" applyProtection="0">
      <alignment vertical="center"/>
    </xf>
    <xf numFmtId="177" fontId="12" fillId="0" borderId="4">
      <alignment vertical="center"/>
      <protection locked="0"/>
    </xf>
    <xf numFmtId="0" fontId="51" fillId="17" borderId="13" applyNumberFormat="0" applyAlignment="0" applyProtection="0">
      <alignment vertical="center"/>
    </xf>
    <xf numFmtId="177" fontId="12" fillId="0" borderId="4">
      <alignment vertical="center"/>
      <protection locked="0"/>
    </xf>
    <xf numFmtId="0" fontId="51" fillId="17" borderId="13" applyNumberFormat="0" applyAlignment="0" applyProtection="0">
      <alignment vertical="center"/>
    </xf>
    <xf numFmtId="177" fontId="12" fillId="0" borderId="4">
      <alignment vertical="center"/>
      <protection locked="0"/>
    </xf>
    <xf numFmtId="0" fontId="51" fillId="17" borderId="13" applyNumberFormat="0" applyAlignment="0" applyProtection="0">
      <alignment vertical="center"/>
    </xf>
    <xf numFmtId="177" fontId="12" fillId="0" borderId="4">
      <alignment vertical="center"/>
      <protection locked="0"/>
    </xf>
    <xf numFmtId="0" fontId="51" fillId="17" borderId="13" applyNumberFormat="0" applyAlignment="0" applyProtection="0">
      <alignment vertical="center"/>
    </xf>
    <xf numFmtId="0" fontId="51" fillId="17" borderId="13" applyNumberFormat="0" applyAlignment="0" applyProtection="0">
      <alignment vertical="center"/>
    </xf>
    <xf numFmtId="0" fontId="51" fillId="17" borderId="13" applyNumberFormat="0" applyAlignment="0" applyProtection="0">
      <alignment vertical="center"/>
    </xf>
    <xf numFmtId="177" fontId="12" fillId="0" borderId="4">
      <alignment vertical="center"/>
      <protection locked="0"/>
    </xf>
    <xf numFmtId="0" fontId="51" fillId="17" borderId="13" applyNumberFormat="0" applyAlignment="0" applyProtection="0">
      <alignment vertical="center"/>
    </xf>
    <xf numFmtId="0" fontId="51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56" fillId="17" borderId="1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8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1" borderId="12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9" fillId="1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10" borderId="8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9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" fontId="12" fillId="0" borderId="4">
      <alignment vertical="center"/>
      <protection locked="0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49" fillId="11" borderId="12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1" fontId="12" fillId="0" borderId="4">
      <alignment vertical="center"/>
      <protection locked="0"/>
    </xf>
    <xf numFmtId="1" fontId="12" fillId="0" borderId="4">
      <alignment vertical="center"/>
      <protection locked="0"/>
    </xf>
    <xf numFmtId="1" fontId="12" fillId="0" borderId="4">
      <alignment vertical="center"/>
      <protection locked="0"/>
    </xf>
    <xf numFmtId="1" fontId="12" fillId="0" borderId="4">
      <alignment vertical="center"/>
      <protection locked="0"/>
    </xf>
    <xf numFmtId="1" fontId="12" fillId="0" borderId="4">
      <alignment vertical="center"/>
      <protection locked="0"/>
    </xf>
    <xf numFmtId="1" fontId="12" fillId="0" borderId="4">
      <alignment vertical="center"/>
      <protection locked="0"/>
    </xf>
    <xf numFmtId="1" fontId="12" fillId="0" borderId="4">
      <alignment vertical="center"/>
      <protection locked="0"/>
    </xf>
    <xf numFmtId="1" fontId="12" fillId="0" borderId="4">
      <alignment vertical="center"/>
      <protection locked="0"/>
    </xf>
    <xf numFmtId="1" fontId="12" fillId="0" borderId="4">
      <alignment vertical="center"/>
      <protection locked="0"/>
    </xf>
    <xf numFmtId="1" fontId="12" fillId="0" borderId="4">
      <alignment vertical="center"/>
      <protection locked="0"/>
    </xf>
    <xf numFmtId="1" fontId="12" fillId="0" borderId="4">
      <alignment vertical="center"/>
      <protection locked="0"/>
    </xf>
    <xf numFmtId="1" fontId="12" fillId="0" borderId="4">
      <alignment vertical="center"/>
      <protection locked="0"/>
    </xf>
    <xf numFmtId="0" fontId="68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10" borderId="8" applyNumberFormat="0" applyFont="0" applyAlignment="0" applyProtection="0">
      <alignment vertical="center"/>
    </xf>
    <xf numFmtId="0" fontId="15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10" borderId="8" applyNumberFormat="0" applyFont="0" applyAlignment="0" applyProtection="0">
      <alignment vertical="center"/>
    </xf>
  </cellStyleXfs>
  <cellXfs count="221"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6" fillId="0" borderId="4" xfId="0" applyFont="1" applyBorder="1" applyAlignment="1"/>
    <xf numFmtId="0" fontId="0" fillId="0" borderId="0" xfId="3731" applyFill="1" applyAlignment="1"/>
    <xf numFmtId="0" fontId="7" fillId="0" borderId="0" xfId="3731" applyNumberFormat="1" applyFont="1" applyFill="1" applyBorder="1" applyAlignment="1" applyProtection="1">
      <alignment horizontal="center" vertical="center"/>
    </xf>
    <xf numFmtId="0" fontId="0" fillId="0" borderId="0" xfId="3731" applyNumberFormat="1" applyFont="1" applyFill="1" applyBorder="1" applyAlignment="1" applyProtection="1"/>
    <xf numFmtId="0" fontId="8" fillId="0" borderId="0" xfId="4204" applyFont="1" applyFill="1">
      <alignment vertical="center"/>
    </xf>
    <xf numFmtId="0" fontId="0" fillId="0" borderId="0" xfId="4204" applyFill="1">
      <alignment vertical="center"/>
    </xf>
    <xf numFmtId="192" fontId="0" fillId="0" borderId="0" xfId="4204" applyNumberFormat="1" applyFill="1" applyAlignment="1">
      <alignment horizontal="right" vertical="center"/>
    </xf>
    <xf numFmtId="0" fontId="9" fillId="0" borderId="4" xfId="3731" applyNumberFormat="1" applyFont="1" applyFill="1" applyBorder="1" applyAlignment="1" applyProtection="1">
      <alignment horizontal="center" vertical="center" wrapText="1"/>
    </xf>
    <xf numFmtId="192" fontId="10" fillId="0" borderId="4" xfId="4204" applyNumberFormat="1" applyFont="1" applyFill="1" applyBorder="1" applyAlignment="1">
      <alignment horizontal="center" vertical="center" wrapText="1"/>
    </xf>
    <xf numFmtId="43" fontId="10" fillId="0" borderId="4" xfId="4974" applyFont="1" applyFill="1" applyBorder="1" applyAlignment="1">
      <alignment horizontal="center" vertical="center" wrapText="1"/>
    </xf>
    <xf numFmtId="0" fontId="11" fillId="0" borderId="4" xfId="3731" applyNumberFormat="1" applyFont="1" applyFill="1" applyBorder="1" applyAlignment="1" applyProtection="1">
      <alignment horizontal="left" vertical="center" wrapText="1"/>
    </xf>
    <xf numFmtId="185" fontId="11" fillId="0" borderId="4" xfId="3731" applyNumberFormat="1" applyFont="1" applyFill="1" applyBorder="1" applyAlignment="1" applyProtection="1">
      <alignment vertical="center" wrapText="1"/>
    </xf>
    <xf numFmtId="177" fontId="10" fillId="0" borderId="4" xfId="3296" applyNumberFormat="1" applyFont="1" applyFill="1" applyBorder="1" applyAlignment="1" applyProtection="1">
      <alignment vertical="center" wrapText="1"/>
    </xf>
    <xf numFmtId="49" fontId="12" fillId="0" borderId="4" xfId="4171" applyNumberFormat="1" applyFont="1" applyFill="1" applyBorder="1"/>
    <xf numFmtId="0" fontId="12" fillId="0" borderId="4" xfId="3731" applyFont="1" applyFill="1" applyBorder="1" applyAlignment="1"/>
    <xf numFmtId="49" fontId="12" fillId="0" borderId="4" xfId="3068" applyNumberFormat="1" applyFont="1" applyFill="1" applyBorder="1"/>
    <xf numFmtId="193" fontId="12" fillId="0" borderId="4" xfId="0" applyNumberFormat="1" applyFont="1" applyFill="1" applyBorder="1" applyAlignment="1">
      <alignment horizontal="right" vertical="center"/>
    </xf>
    <xf numFmtId="49" fontId="12" fillId="0" borderId="4" xfId="3073" applyNumberFormat="1" applyFont="1" applyFill="1" applyBorder="1"/>
    <xf numFmtId="3" fontId="13" fillId="0" borderId="4" xfId="0" applyNumberFormat="1" applyFont="1" applyFill="1" applyBorder="1" applyAlignment="1" applyProtection="1">
      <alignment horizontal="right" vertical="center"/>
    </xf>
    <xf numFmtId="49" fontId="12" fillId="0" borderId="4" xfId="3714" applyNumberFormat="1" applyFont="1" applyFill="1" applyBorder="1"/>
    <xf numFmtId="0" fontId="14" fillId="0" borderId="4" xfId="3731" applyNumberFormat="1" applyFont="1" applyFill="1" applyBorder="1" applyAlignment="1" applyProtection="1">
      <alignment horizontal="left" vertical="center" wrapText="1" indent="1"/>
    </xf>
    <xf numFmtId="3" fontId="12" fillId="0" borderId="4" xfId="0" applyNumberFormat="1" applyFont="1" applyFill="1" applyBorder="1" applyAlignment="1">
      <alignment vertical="center"/>
    </xf>
    <xf numFmtId="49" fontId="12" fillId="0" borderId="4" xfId="3078" applyNumberFormat="1" applyFont="1" applyFill="1" applyBorder="1"/>
    <xf numFmtId="0" fontId="15" fillId="0" borderId="4" xfId="3731" applyNumberFormat="1" applyFont="1" applyFill="1" applyBorder="1" applyAlignment="1" applyProtection="1">
      <alignment horizontal="left" vertical="center" wrapText="1" indent="1"/>
    </xf>
    <xf numFmtId="49" fontId="12" fillId="0" borderId="4" xfId="3536" applyNumberFormat="1" applyFont="1" applyFill="1" applyBorder="1"/>
    <xf numFmtId="49" fontId="12" fillId="0" borderId="4" xfId="4172" applyNumberFormat="1" applyFont="1" applyFill="1" applyBorder="1"/>
    <xf numFmtId="49" fontId="12" fillId="0" borderId="4" xfId="3069" applyNumberFormat="1" applyFont="1" applyFill="1" applyBorder="1"/>
    <xf numFmtId="49" fontId="12" fillId="0" borderId="4" xfId="4169" applyNumberFormat="1" applyFont="1" applyFill="1" applyBorder="1"/>
    <xf numFmtId="49" fontId="12" fillId="0" borderId="4" xfId="3531" applyNumberFormat="1" applyFont="1" applyFill="1" applyBorder="1"/>
    <xf numFmtId="3" fontId="12" fillId="0" borderId="4" xfId="4204" applyNumberFormat="1" applyFont="1" applyFill="1" applyBorder="1" applyAlignment="1">
      <alignment horizontal="right" vertical="center"/>
    </xf>
    <xf numFmtId="0" fontId="12" fillId="0" borderId="4" xfId="4204" applyFont="1" applyFill="1" applyBorder="1">
      <alignment vertical="center"/>
    </xf>
    <xf numFmtId="0" fontId="15" fillId="0" borderId="4" xfId="3731" applyNumberFormat="1" applyFont="1" applyFill="1" applyBorder="1" applyAlignment="1" applyProtection="1">
      <alignment horizontal="left" vertical="center" wrapText="1"/>
    </xf>
    <xf numFmtId="0" fontId="0" fillId="0" borderId="4" xfId="3731" applyFill="1" applyBorder="1" applyAlignment="1"/>
    <xf numFmtId="0" fontId="16" fillId="0" borderId="0" xfId="4204" applyFont="1" applyFill="1" applyAlignment="1">
      <alignment horizontal="center" vertical="center"/>
    </xf>
    <xf numFmtId="0" fontId="12" fillId="0" borderId="0" xfId="4204" applyFont="1" applyFill="1">
      <alignment vertical="center"/>
    </xf>
    <xf numFmtId="0" fontId="10" fillId="0" borderId="0" xfId="4204" applyFont="1" applyFill="1">
      <alignment vertical="center"/>
    </xf>
    <xf numFmtId="192" fontId="0" fillId="0" borderId="0" xfId="4204" applyNumberFormat="1" applyFill="1">
      <alignment vertical="center"/>
    </xf>
    <xf numFmtId="0" fontId="17" fillId="0" borderId="0" xfId="4204" applyFont="1" applyFill="1" applyAlignment="1">
      <alignment horizontal="center" vertical="center"/>
    </xf>
    <xf numFmtId="0" fontId="0" fillId="0" borderId="0" xfId="4204" applyFont="1" applyFill="1">
      <alignment vertical="center"/>
    </xf>
    <xf numFmtId="0" fontId="16" fillId="0" borderId="4" xfId="4204" applyFont="1" applyFill="1" applyBorder="1" applyAlignment="1">
      <alignment horizontal="distributed" vertical="center" wrapText="1" indent="3"/>
    </xf>
    <xf numFmtId="3" fontId="12" fillId="0" borderId="4" xfId="0" applyNumberFormat="1" applyFont="1" applyFill="1" applyBorder="1" applyAlignment="1">
      <alignment horizontal="right" vertical="center"/>
    </xf>
    <xf numFmtId="194" fontId="12" fillId="0" borderId="4" xfId="3363" applyNumberFormat="1" applyFont="1" applyFill="1" applyBorder="1" applyAlignment="1">
      <alignment vertical="center"/>
    </xf>
    <xf numFmtId="0" fontId="18" fillId="0" borderId="0" xfId="4204" applyFont="1" applyFill="1">
      <alignment vertical="center"/>
    </xf>
    <xf numFmtId="192" fontId="12" fillId="0" borderId="4" xfId="4204" applyNumberFormat="1" applyFont="1" applyFill="1" applyBorder="1" applyAlignment="1">
      <alignment horizontal="right" vertical="center"/>
    </xf>
    <xf numFmtId="195" fontId="10" fillId="0" borderId="4" xfId="0" applyNumberFormat="1" applyFont="1" applyFill="1" applyBorder="1" applyAlignment="1">
      <alignment horizontal="right" vertical="center"/>
    </xf>
    <xf numFmtId="192" fontId="10" fillId="0" borderId="4" xfId="4204" applyNumberFormat="1" applyFont="1" applyFill="1" applyBorder="1" applyAlignment="1">
      <alignment horizontal="right" vertical="center"/>
    </xf>
    <xf numFmtId="192" fontId="10" fillId="0" borderId="4" xfId="4204" applyNumberFormat="1" applyFont="1" applyFill="1" applyBorder="1">
      <alignment vertical="center"/>
    </xf>
    <xf numFmtId="195" fontId="15" fillId="0" borderId="4" xfId="2422" applyNumberFormat="1" applyFont="1" applyFill="1" applyBorder="1" applyAlignment="1">
      <alignment horizontal="right" vertical="center"/>
    </xf>
    <xf numFmtId="195" fontId="12" fillId="0" borderId="4" xfId="0" applyNumberFormat="1" applyFont="1" applyFill="1" applyBorder="1" applyAlignment="1">
      <alignment horizontal="center" vertical="center"/>
    </xf>
    <xf numFmtId="0" fontId="10" fillId="0" borderId="4" xfId="4204" applyFont="1" applyFill="1" applyBorder="1" applyAlignment="1">
      <alignment horizontal="center" vertical="center"/>
    </xf>
    <xf numFmtId="0" fontId="10" fillId="0" borderId="4" xfId="4204" applyFont="1" applyFill="1" applyBorder="1" applyAlignment="1">
      <alignment horizontal="distributed" vertical="center" wrapText="1" indent="3"/>
    </xf>
    <xf numFmtId="0" fontId="19" fillId="0" borderId="0" xfId="4204" applyFont="1" applyFill="1">
      <alignment vertical="center"/>
    </xf>
    <xf numFmtId="0" fontId="11" fillId="0" borderId="4" xfId="3731" applyNumberFormat="1" applyFont="1" applyFill="1" applyBorder="1" applyAlignment="1" applyProtection="1">
      <alignment horizontal="center" vertical="center" wrapText="1"/>
    </xf>
    <xf numFmtId="192" fontId="12" fillId="0" borderId="0" xfId="4204" applyNumberFormat="1" applyFont="1" applyFill="1">
      <alignment vertical="center"/>
    </xf>
    <xf numFmtId="0" fontId="0" fillId="0" borderId="0" xfId="0" applyFont="1" applyAlignment="1">
      <alignment vertical="center"/>
    </xf>
    <xf numFmtId="0" fontId="20" fillId="0" borderId="0" xfId="2422" applyFont="1" applyAlignment="1">
      <alignment horizontal="center" vertical="center"/>
    </xf>
    <xf numFmtId="0" fontId="15" fillId="0" borderId="0" xfId="2422" applyBorder="1">
      <alignment vertical="center"/>
    </xf>
    <xf numFmtId="0" fontId="21" fillId="0" borderId="0" xfId="2422" applyFont="1" applyBorder="1" applyAlignment="1">
      <alignment vertical="center"/>
    </xf>
    <xf numFmtId="0" fontId="21" fillId="0" borderId="0" xfId="2422" applyFont="1" applyBorder="1" applyAlignment="1">
      <alignment horizontal="right" vertical="center"/>
    </xf>
    <xf numFmtId="0" fontId="22" fillId="0" borderId="4" xfId="2422" applyFont="1" applyBorder="1" applyAlignment="1">
      <alignment horizontal="center" vertical="center" wrapText="1"/>
    </xf>
    <xf numFmtId="49" fontId="18" fillId="0" borderId="4" xfId="3074" applyNumberFormat="1" applyFont="1" applyBorder="1"/>
    <xf numFmtId="0" fontId="22" fillId="0" borderId="4" xfId="2422" applyFont="1" applyBorder="1">
      <alignment vertical="center"/>
    </xf>
    <xf numFmtId="49" fontId="18" fillId="0" borderId="4" xfId="3074" applyNumberFormat="1" applyFont="1" applyBorder="1" applyAlignment="1">
      <alignment horizontal="left" indent="2"/>
    </xf>
    <xf numFmtId="49" fontId="18" fillId="0" borderId="4" xfId="3074" applyNumberFormat="1" applyFont="1" applyBorder="1" applyAlignment="1"/>
    <xf numFmtId="0" fontId="22" fillId="0" borderId="4" xfId="2422" applyFont="1" applyBorder="1" applyAlignment="1">
      <alignment horizontal="center" vertical="center"/>
    </xf>
    <xf numFmtId="0" fontId="23" fillId="0" borderId="4" xfId="2422" applyFont="1" applyBorder="1" applyAlignment="1">
      <alignment horizontal="left" vertical="center"/>
    </xf>
    <xf numFmtId="0" fontId="23" fillId="0" borderId="4" xfId="2422" applyFont="1" applyBorder="1">
      <alignment vertical="center"/>
    </xf>
    <xf numFmtId="0" fontId="23" fillId="0" borderId="4" xfId="2422" applyFont="1" applyBorder="1" applyAlignment="1">
      <alignment vertical="center"/>
    </xf>
    <xf numFmtId="0" fontId="23" fillId="0" borderId="4" xfId="2422" applyFont="1" applyBorder="1" applyAlignment="1">
      <alignment horizontal="left" vertical="center" indent="2"/>
    </xf>
    <xf numFmtId="0" fontId="24" fillId="0" borderId="4" xfId="2422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2422">
      <alignment vertical="center"/>
    </xf>
    <xf numFmtId="0" fontId="24" fillId="0" borderId="4" xfId="2422" applyFont="1" applyBorder="1" applyAlignment="1">
      <alignment horizontal="center" vertical="center"/>
    </xf>
    <xf numFmtId="0" fontId="15" fillId="0" borderId="0" xfId="2422" applyFont="1" applyBorder="1" applyAlignment="1">
      <alignment horizontal="right" vertical="center"/>
    </xf>
    <xf numFmtId="0" fontId="25" fillId="0" borderId="4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20" fillId="0" borderId="0" xfId="2422" applyFont="1" applyFill="1" applyAlignment="1">
      <alignment horizontal="center" vertical="center"/>
    </xf>
    <xf numFmtId="0" fontId="15" fillId="0" borderId="0" xfId="2422" applyFill="1" applyBorder="1">
      <alignment vertical="center"/>
    </xf>
    <xf numFmtId="0" fontId="21" fillId="0" borderId="0" xfId="2422" applyFont="1" applyFill="1" applyBorder="1" applyAlignment="1">
      <alignment vertical="center"/>
    </xf>
    <xf numFmtId="0" fontId="15" fillId="0" borderId="0" xfId="2422" applyFill="1" applyBorder="1" applyAlignment="1">
      <alignment horizontal="right" vertical="center"/>
    </xf>
    <xf numFmtId="0" fontId="22" fillId="0" borderId="4" xfId="2422" applyFont="1" applyFill="1" applyBorder="1" applyAlignment="1">
      <alignment horizontal="center" vertical="center"/>
    </xf>
    <xf numFmtId="0" fontId="24" fillId="0" borderId="4" xfId="2422" applyFont="1" applyFill="1" applyBorder="1" applyAlignment="1">
      <alignment horizontal="center" vertical="center"/>
    </xf>
    <xf numFmtId="0" fontId="24" fillId="0" borderId="4" xfId="2422" applyFont="1" applyFill="1" applyBorder="1" applyAlignment="1">
      <alignment horizontal="center" vertical="center" wrapText="1"/>
    </xf>
    <xf numFmtId="0" fontId="23" fillId="0" borderId="4" xfId="2422" applyFont="1" applyFill="1" applyBorder="1">
      <alignment vertical="center"/>
    </xf>
    <xf numFmtId="3" fontId="26" fillId="0" borderId="4" xfId="4111" applyNumberFormat="1" applyFont="1" applyFill="1" applyBorder="1" applyAlignment="1" applyProtection="1">
      <alignment vertical="center"/>
    </xf>
    <xf numFmtId="183" fontId="23" fillId="0" borderId="4" xfId="2422" applyNumberFormat="1" applyFont="1" applyFill="1" applyBorder="1">
      <alignment vertical="center"/>
    </xf>
    <xf numFmtId="3" fontId="13" fillId="0" borderId="4" xfId="0" applyNumberFormat="1" applyFont="1" applyFill="1" applyBorder="1" applyAlignment="1" applyProtection="1">
      <alignment vertical="center"/>
    </xf>
    <xf numFmtId="3" fontId="0" fillId="0" borderId="4" xfId="0" applyNumberFormat="1" applyFont="1" applyFill="1" applyBorder="1" applyAlignment="1" applyProtection="1">
      <alignment horizontal="right" vertical="center"/>
    </xf>
    <xf numFmtId="3" fontId="13" fillId="0" borderId="4" xfId="0" applyNumberFormat="1" applyFont="1" applyFill="1" applyBorder="1" applyAlignment="1" applyProtection="1">
      <alignment horizontal="left" vertical="center"/>
    </xf>
    <xf numFmtId="0" fontId="22" fillId="0" borderId="4" xfId="2422" applyFont="1" applyFill="1" applyBorder="1">
      <alignment vertical="center"/>
    </xf>
    <xf numFmtId="0" fontId="23" fillId="0" borderId="4" xfId="2422" applyFont="1" applyFill="1" applyBorder="1" applyAlignment="1">
      <alignment horizontal="left" vertical="center" indent="2"/>
    </xf>
    <xf numFmtId="0" fontId="0" fillId="0" borderId="4" xfId="0" applyFill="1" applyBorder="1" applyAlignment="1">
      <alignment vertical="center"/>
    </xf>
    <xf numFmtId="0" fontId="15" fillId="0" borderId="0" xfId="2422" applyBorder="1" applyAlignment="1">
      <alignment horizontal="right" vertical="center"/>
    </xf>
    <xf numFmtId="3" fontId="18" fillId="0" borderId="4" xfId="4165" applyNumberFormat="1" applyFont="1" applyFill="1" applyBorder="1" applyAlignment="1" applyProtection="1">
      <alignment vertical="center"/>
    </xf>
    <xf numFmtId="0" fontId="23" fillId="0" borderId="4" xfId="2422" applyFont="1" applyBorder="1" applyAlignment="1">
      <alignment horizontal="center" vertical="center"/>
    </xf>
    <xf numFmtId="0" fontId="23" fillId="0" borderId="4" xfId="2422" applyFont="1" applyBorder="1" applyAlignment="1">
      <alignment horizontal="right" vertical="center"/>
    </xf>
    <xf numFmtId="183" fontId="23" fillId="0" borderId="4" xfId="2422" applyNumberFormat="1" applyFont="1" applyBorder="1">
      <alignment vertical="center"/>
    </xf>
    <xf numFmtId="0" fontId="12" fillId="0" borderId="0" xfId="0" applyFont="1" applyAlignment="1">
      <alignment vertical="center"/>
    </xf>
    <xf numFmtId="10" fontId="23" fillId="0" borderId="4" xfId="2422" applyNumberFormat="1" applyFont="1" applyBorder="1">
      <alignment vertical="center"/>
    </xf>
    <xf numFmtId="0" fontId="19" fillId="0" borderId="0" xfId="0" applyFont="1" applyAlignment="1">
      <alignment vertical="center"/>
    </xf>
    <xf numFmtId="0" fontId="25" fillId="0" borderId="4" xfId="1002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83" fontId="23" fillId="0" borderId="4" xfId="2422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5" fillId="0" borderId="4" xfId="1852" applyFont="1" applyBorder="1" applyAlignment="1">
      <alignment horizontal="center" vertical="center"/>
    </xf>
    <xf numFmtId="0" fontId="18" fillId="0" borderId="4" xfId="1001" applyFont="1" applyBorder="1" applyAlignment="1">
      <alignment horizontal="center" vertical="center"/>
    </xf>
    <xf numFmtId="0" fontId="18" fillId="0" borderId="4" xfId="1001" applyFont="1" applyBorder="1" applyAlignment="1">
      <alignment horizontal="right" vertical="center"/>
    </xf>
    <xf numFmtId="183" fontId="18" fillId="0" borderId="4" xfId="1001" applyNumberFormat="1" applyFont="1" applyBorder="1" applyAlignment="1">
      <alignment horizontal="right" vertical="center"/>
    </xf>
    <xf numFmtId="0" fontId="18" fillId="0" borderId="4" xfId="1001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8" fillId="0" borderId="4" xfId="1001" applyFont="1" applyBorder="1" applyAlignment="1">
      <alignment horizontal="left" vertical="center" wrapText="1"/>
    </xf>
    <xf numFmtId="0" fontId="0" fillId="0" borderId="6" xfId="0" applyFont="1" applyFill="1" applyBorder="1" applyAlignment="1">
      <alignment vertical="center"/>
    </xf>
    <xf numFmtId="0" fontId="0" fillId="0" borderId="0" xfId="0" applyFo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7" fillId="0" borderId="0" xfId="3079" applyFont="1" applyAlignment="1">
      <alignment horizontal="center" vertical="center"/>
    </xf>
    <xf numFmtId="0" fontId="0" fillId="0" borderId="0" xfId="3079" applyFont="1" applyAlignment="1">
      <alignment horizontal="center" vertical="center"/>
    </xf>
    <xf numFmtId="0" fontId="25" fillId="0" borderId="4" xfId="3079" applyFont="1" applyBorder="1" applyAlignment="1">
      <alignment horizontal="center" vertical="center" wrapText="1"/>
    </xf>
    <xf numFmtId="0" fontId="25" fillId="0" borderId="4" xfId="3079" applyFont="1" applyBorder="1">
      <alignment vertical="center"/>
    </xf>
    <xf numFmtId="0" fontId="18" fillId="0" borderId="4" xfId="3079" applyFont="1" applyBorder="1">
      <alignment vertical="center"/>
    </xf>
    <xf numFmtId="0" fontId="18" fillId="0" borderId="4" xfId="3079" applyFont="1" applyBorder="1" applyAlignment="1">
      <alignment horizontal="left" vertical="center" indent="1"/>
    </xf>
    <xf numFmtId="0" fontId="18" fillId="0" borderId="4" xfId="0" applyFont="1" applyBorder="1" applyAlignment="1">
      <alignment vertical="center"/>
    </xf>
    <xf numFmtId="0" fontId="27" fillId="0" borderId="0" xfId="381">
      <alignment vertical="center"/>
    </xf>
    <xf numFmtId="0" fontId="21" fillId="0" borderId="0" xfId="381" applyFont="1">
      <alignment vertical="center"/>
    </xf>
    <xf numFmtId="0" fontId="7" fillId="0" borderId="0" xfId="381" applyFont="1" applyAlignment="1">
      <alignment horizontal="center" vertical="center"/>
    </xf>
    <xf numFmtId="0" fontId="27" fillId="0" borderId="0" xfId="381" applyAlignment="1">
      <alignment horizontal="left" vertical="center" wrapText="1"/>
    </xf>
    <xf numFmtId="0" fontId="21" fillId="0" borderId="0" xfId="381" applyFont="1" applyAlignment="1">
      <alignment horizontal="right" vertical="center"/>
    </xf>
    <xf numFmtId="0" fontId="11" fillId="0" borderId="4" xfId="381" applyFont="1" applyFill="1" applyBorder="1" applyAlignment="1">
      <alignment horizontal="center" vertical="center" wrapText="1"/>
    </xf>
    <xf numFmtId="0" fontId="15" fillId="0" borderId="4" xfId="3697" applyFont="1" applyFill="1" applyBorder="1" applyAlignment="1">
      <alignment horizontal="left" vertical="center"/>
    </xf>
    <xf numFmtId="196" fontId="15" fillId="0" borderId="4" xfId="381" applyNumberFormat="1" applyFont="1" applyBorder="1">
      <alignment vertical="center"/>
    </xf>
    <xf numFmtId="196" fontId="15" fillId="0" borderId="4" xfId="0" applyNumberFormat="1" applyFont="1" applyFill="1" applyBorder="1" applyAlignment="1">
      <alignment horizontal="right" vertical="center" shrinkToFit="1"/>
    </xf>
    <xf numFmtId="183" fontId="15" fillId="0" borderId="4" xfId="381" applyNumberFormat="1" applyFont="1" applyBorder="1">
      <alignment vertical="center"/>
    </xf>
    <xf numFmtId="0" fontId="19" fillId="0" borderId="0" xfId="381" applyFont="1">
      <alignment vertical="center"/>
    </xf>
    <xf numFmtId="196" fontId="15" fillId="0" borderId="4" xfId="381" applyNumberFormat="1" applyFont="1" applyFill="1" applyBorder="1">
      <alignment vertical="center"/>
    </xf>
    <xf numFmtId="0" fontId="11" fillId="0" borderId="4" xfId="381" applyFont="1" applyBorder="1" applyAlignment="1">
      <alignment horizontal="center" vertical="center"/>
    </xf>
    <xf numFmtId="0" fontId="27" fillId="0" borderId="0" xfId="3106">
      <alignment vertical="center"/>
    </xf>
    <xf numFmtId="0" fontId="21" fillId="0" borderId="0" xfId="3106" applyFont="1">
      <alignment vertical="center"/>
    </xf>
    <xf numFmtId="0" fontId="7" fillId="0" borderId="0" xfId="3106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2" fillId="0" borderId="4" xfId="3106" applyFont="1" applyFill="1" applyBorder="1" applyAlignment="1">
      <alignment horizontal="center" vertical="center"/>
    </xf>
    <xf numFmtId="0" fontId="23" fillId="0" borderId="4" xfId="3697" applyFont="1" applyFill="1" applyBorder="1" applyAlignment="1">
      <alignment horizontal="left" vertical="center"/>
    </xf>
    <xf numFmtId="1" fontId="23" fillId="0" borderId="4" xfId="3106" applyNumberFormat="1" applyFont="1" applyBorder="1">
      <alignment vertical="center"/>
    </xf>
    <xf numFmtId="183" fontId="23" fillId="0" borderId="4" xfId="3106" applyNumberFormat="1" applyFont="1" applyBorder="1">
      <alignment vertical="center"/>
    </xf>
    <xf numFmtId="1" fontId="27" fillId="0" borderId="0" xfId="3106" applyNumberFormat="1">
      <alignment vertical="center"/>
    </xf>
    <xf numFmtId="1" fontId="19" fillId="0" borderId="0" xfId="3106" applyNumberFormat="1" applyFont="1">
      <alignment vertical="center"/>
    </xf>
    <xf numFmtId="1" fontId="23" fillId="0" borderId="4" xfId="3106" applyNumberFormat="1" applyFont="1" applyFill="1" applyBorder="1">
      <alignment vertical="center"/>
    </xf>
    <xf numFmtId="0" fontId="22" fillId="0" borderId="4" xfId="3106" applyFont="1" applyBorder="1" applyAlignment="1">
      <alignment horizontal="center" vertical="center"/>
    </xf>
    <xf numFmtId="0" fontId="23" fillId="0" borderId="4" xfId="3106" applyFont="1" applyBorder="1">
      <alignment vertical="center"/>
    </xf>
    <xf numFmtId="196" fontId="0" fillId="0" borderId="0" xfId="0" applyNumberFormat="1" applyAlignment="1">
      <alignment vertical="center"/>
    </xf>
    <xf numFmtId="0" fontId="0" fillId="0" borderId="0" xfId="1002" applyFont="1"/>
    <xf numFmtId="196" fontId="0" fillId="0" borderId="0" xfId="1002" applyNumberFormat="1"/>
    <xf numFmtId="0" fontId="28" fillId="0" borderId="0" xfId="1002" applyFont="1" applyFill="1" applyAlignment="1">
      <alignment horizontal="center"/>
    </xf>
    <xf numFmtId="196" fontId="28" fillId="0" borderId="0" xfId="1002" applyNumberFormat="1" applyFont="1" applyFill="1" applyAlignment="1">
      <alignment horizontal="center"/>
    </xf>
    <xf numFmtId="0" fontId="29" fillId="0" borderId="0" xfId="1002" applyFont="1" applyFill="1" applyAlignment="1">
      <alignment vertical="center"/>
    </xf>
    <xf numFmtId="0" fontId="30" fillId="0" borderId="4" xfId="1002" applyFont="1" applyFill="1" applyBorder="1" applyAlignment="1">
      <alignment horizontal="center" vertical="center" wrapText="1"/>
    </xf>
    <xf numFmtId="196" fontId="30" fillId="0" borderId="4" xfId="1002" applyNumberFormat="1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96" fontId="26" fillId="0" borderId="4" xfId="1099" applyNumberFormat="1" applyFont="1" applyFill="1" applyBorder="1"/>
    <xf numFmtId="0" fontId="26" fillId="0" borderId="4" xfId="0" applyFont="1" applyBorder="1" applyAlignment="1">
      <alignment horizontal="center" vertical="center" wrapText="1"/>
    </xf>
    <xf numFmtId="183" fontId="26" fillId="0" borderId="4" xfId="0" applyNumberFormat="1" applyFont="1" applyBorder="1" applyAlignment="1">
      <alignment horizontal="center" vertical="center" wrapText="1"/>
    </xf>
    <xf numFmtId="196" fontId="13" fillId="0" borderId="4" xfId="0" applyNumberFormat="1" applyFont="1" applyFill="1" applyBorder="1" applyAlignment="1" applyProtection="1"/>
    <xf numFmtId="49" fontId="13" fillId="0" borderId="4" xfId="0" applyNumberFormat="1" applyFont="1" applyFill="1" applyBorder="1" applyAlignment="1" applyProtection="1"/>
    <xf numFmtId="49" fontId="31" fillId="0" borderId="4" xfId="0" applyNumberFormat="1" applyFont="1" applyFill="1" applyBorder="1" applyAlignment="1" applyProtection="1"/>
    <xf numFmtId="0" fontId="30" fillId="0" borderId="4" xfId="1099" applyFont="1" applyFill="1" applyBorder="1" applyAlignment="1">
      <alignment horizontal="center" vertical="center"/>
    </xf>
    <xf numFmtId="0" fontId="26" fillId="0" borderId="4" xfId="1099" applyFont="1" applyFill="1" applyBorder="1"/>
    <xf numFmtId="1" fontId="30" fillId="0" borderId="4" xfId="1099" applyNumberFormat="1" applyFont="1" applyFill="1" applyBorder="1" applyAlignment="1" applyProtection="1">
      <alignment vertical="center"/>
      <protection locked="0"/>
    </xf>
    <xf numFmtId="0" fontId="26" fillId="0" borderId="4" xfId="0" applyFont="1" applyFill="1" applyBorder="1" applyAlignment="1">
      <alignment horizontal="center" vertical="center" wrapText="1"/>
    </xf>
    <xf numFmtId="1" fontId="26" fillId="0" borderId="4" xfId="1099" applyNumberFormat="1" applyFont="1" applyFill="1" applyBorder="1" applyAlignment="1" applyProtection="1">
      <alignment horizontal="left" vertical="center"/>
      <protection locked="0"/>
    </xf>
    <xf numFmtId="196" fontId="26" fillId="0" borderId="4" xfId="1099" applyNumberFormat="1" applyFont="1" applyFill="1" applyBorder="1" applyAlignment="1"/>
    <xf numFmtId="1" fontId="26" fillId="0" borderId="4" xfId="1099" applyNumberFormat="1" applyFont="1" applyFill="1" applyBorder="1" applyAlignment="1" applyProtection="1">
      <alignment vertical="center"/>
      <protection locked="0"/>
    </xf>
    <xf numFmtId="196" fontId="26" fillId="0" borderId="4" xfId="1099" applyNumberFormat="1" applyFont="1" applyFill="1" applyBorder="1" applyAlignment="1" applyProtection="1">
      <alignment vertical="center"/>
      <protection locked="0"/>
    </xf>
    <xf numFmtId="0" fontId="26" fillId="0" borderId="4" xfId="0" applyFont="1" applyBorder="1" applyAlignment="1">
      <alignment vertical="center"/>
    </xf>
    <xf numFmtId="0" fontId="26" fillId="0" borderId="4" xfId="0" applyFont="1" applyFill="1" applyBorder="1" applyAlignment="1">
      <alignment vertical="center"/>
    </xf>
    <xf numFmtId="0" fontId="26" fillId="0" borderId="4" xfId="1099" applyNumberFormat="1" applyFont="1" applyFill="1" applyBorder="1" applyAlignment="1" applyProtection="1">
      <alignment vertical="center"/>
      <protection locked="0"/>
    </xf>
    <xf numFmtId="0" fontId="26" fillId="0" borderId="4" xfId="1099" applyNumberFormat="1" applyFont="1" applyBorder="1" applyAlignment="1" applyProtection="1">
      <alignment vertical="center"/>
      <protection locked="0"/>
    </xf>
    <xf numFmtId="0" fontId="0" fillId="0" borderId="0" xfId="1002"/>
    <xf numFmtId="0" fontId="18" fillId="0" borderId="4" xfId="1002" applyFont="1" applyFill="1" applyBorder="1" applyAlignment="1">
      <alignment horizontal="center" vertical="center" wrapText="1"/>
    </xf>
    <xf numFmtId="183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32" fillId="0" borderId="4" xfId="1002" applyFont="1" applyFill="1" applyBorder="1" applyAlignment="1">
      <alignment horizontal="center" vertical="center"/>
    </xf>
    <xf numFmtId="1" fontId="25" fillId="0" borderId="4" xfId="1002" applyNumberFormat="1" applyFont="1" applyFill="1" applyBorder="1" applyAlignment="1" applyProtection="1">
      <alignment vertical="center"/>
      <protection locked="0"/>
    </xf>
    <xf numFmtId="10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" fontId="18" fillId="0" borderId="4" xfId="1002" applyNumberFormat="1" applyFont="1" applyFill="1" applyBorder="1" applyAlignment="1" applyProtection="1">
      <alignment horizontal="left" vertical="center"/>
      <protection locked="0"/>
    </xf>
    <xf numFmtId="193" fontId="0" fillId="0" borderId="4" xfId="0" applyNumberFormat="1" applyFont="1" applyFill="1" applyBorder="1" applyAlignment="1">
      <alignment vertical="center"/>
    </xf>
    <xf numFmtId="1" fontId="18" fillId="0" borderId="4" xfId="1002" applyNumberFormat="1" applyFont="1" applyFill="1" applyBorder="1" applyAlignment="1" applyProtection="1">
      <alignment vertical="center"/>
      <protection locked="0"/>
    </xf>
    <xf numFmtId="0" fontId="18" fillId="0" borderId="4" xfId="1002" applyFont="1" applyFill="1" applyBorder="1" applyAlignment="1">
      <alignment horizontal="left" vertical="center"/>
    </xf>
    <xf numFmtId="0" fontId="18" fillId="0" borderId="4" xfId="1002" applyFont="1" applyBorder="1" applyAlignment="1"/>
    <xf numFmtId="0" fontId="0" fillId="0" borderId="0" xfId="1002" applyFont="1" applyFill="1"/>
    <xf numFmtId="0" fontId="16" fillId="0" borderId="0" xfId="0" applyFont="1" applyAlignment="1">
      <alignment horizontal="left" vertical="center"/>
    </xf>
    <xf numFmtId="0" fontId="17" fillId="0" borderId="0" xfId="1002" applyFont="1" applyFill="1" applyAlignment="1">
      <alignment horizontal="center"/>
    </xf>
    <xf numFmtId="0" fontId="25" fillId="0" borderId="1" xfId="1002" applyFont="1" applyFill="1" applyBorder="1" applyAlignment="1">
      <alignment horizontal="center" vertical="center" wrapText="1"/>
    </xf>
    <xf numFmtId="0" fontId="22" fillId="0" borderId="1" xfId="2422" applyFont="1" applyBorder="1">
      <alignment vertical="center"/>
    </xf>
    <xf numFmtId="0" fontId="23" fillId="0" borderId="1" xfId="2422" applyFont="1" applyBorder="1">
      <alignment vertical="center"/>
    </xf>
    <xf numFmtId="0" fontId="32" fillId="0" borderId="1" xfId="1002" applyFont="1" applyFill="1" applyBorder="1" applyAlignment="1">
      <alignment horizontal="center" vertical="center"/>
    </xf>
    <xf numFmtId="1" fontId="25" fillId="0" borderId="1" xfId="1002" applyNumberFormat="1" applyFont="1" applyFill="1" applyBorder="1" applyAlignment="1" applyProtection="1">
      <alignment vertical="center"/>
      <protection locked="0"/>
    </xf>
    <xf numFmtId="1" fontId="18" fillId="0" borderId="1" xfId="1002" applyNumberFormat="1" applyFont="1" applyFill="1" applyBorder="1" applyAlignment="1" applyProtection="1">
      <alignment horizontal="left" vertical="center"/>
      <protection locked="0"/>
    </xf>
    <xf numFmtId="1" fontId="18" fillId="0" borderId="1" xfId="1002" applyNumberFormat="1" applyFont="1" applyFill="1" applyBorder="1" applyAlignment="1" applyProtection="1">
      <alignment horizontal="left" vertical="center" indent="1"/>
      <protection locked="0"/>
    </xf>
    <xf numFmtId="0" fontId="18" fillId="0" borderId="1" xfId="1002" applyFont="1" applyFill="1" applyBorder="1" applyAlignment="1">
      <alignment horizontal="left" vertical="center"/>
    </xf>
    <xf numFmtId="1" fontId="18" fillId="0" borderId="1" xfId="1002" applyNumberFormat="1" applyFont="1" applyFill="1" applyBorder="1" applyAlignment="1" applyProtection="1">
      <alignment vertical="center"/>
      <protection locked="0"/>
    </xf>
    <xf numFmtId="0" fontId="18" fillId="0" borderId="1" xfId="1002" applyFont="1" applyBorder="1" applyAlignment="1"/>
  </cellXfs>
  <cellStyles count="4991">
    <cellStyle name="常规" xfId="0" builtinId="0"/>
    <cellStyle name="货币[0]" xfId="1" builtinId="7"/>
    <cellStyle name="常规 39" xfId="2"/>
    <cellStyle name="常规 44" xfId="3"/>
    <cellStyle name="货币" xfId="4" builtinId="4"/>
    <cellStyle name="?鹎%U龡&amp;H齲_x0001_C铣_x0014__x0007__x0001__x0001_ 2 2 2 2 3_2015财政决算公开" xfId="5"/>
    <cellStyle name="强调文字颜色 2 3 2" xfId="6"/>
    <cellStyle name="常规 2 2 2 5 3 2" xfId="7"/>
    <cellStyle name="输入" xfId="8" builtinId="20"/>
    <cellStyle name="20% - 强调文字颜色 3" xfId="9" builtinId="38"/>
    <cellStyle name="20% - 强调文字颜色 6 3 2 2_2015财政决算公开" xfId="10"/>
    <cellStyle name="强调文字颜色 5 4 2 2 2" xfId="11"/>
    <cellStyle name="?鹎%U龡&amp;H齲_x0001_C铣_x0014__x0007__x0001__x0001_ 2 2 3 4_2015财政决算公开" xfId="12"/>
    <cellStyle name="常规 15 4 2" xfId="13"/>
    <cellStyle name="60% - 强调文字颜色 1 3 5" xfId="14"/>
    <cellStyle name="?鹎%U龡&amp;H齲_x0001_C铣_x0014__x0007__x0001__x0001_ 2 2 3 2 2" xfId="15"/>
    <cellStyle name="千位分隔[0]" xfId="16" builtinId="6"/>
    <cellStyle name="40% - 强调文字颜色 2 2 3 2 2" xfId="17"/>
    <cellStyle name="常规 3 4 3" xfId="18"/>
    <cellStyle name="40% - 强调文字颜色 3" xfId="19" builtinId="39"/>
    <cellStyle name="40% - 强调文字颜色 3 3 3 2" xfId="20"/>
    <cellStyle name="常规 26 2" xfId="21"/>
    <cellStyle name="常规 31 2" xfId="22"/>
    <cellStyle name="?鹎%U龡&amp;H齲_x0001_C铣_x0014__x0007__x0001__x0001_ 4 3 4" xfId="23"/>
    <cellStyle name="标题 5 6" xfId="24"/>
    <cellStyle name="?鹎%U龡&amp;H齲_x0001_C铣_x0014__x0007__x0001__x0001_ 3 3 3 2" xfId="25"/>
    <cellStyle name="?鹎%U龡&amp;H齲_x0001_C铣_x0014__x0007__x0001__x0001_ 3" xfId="26"/>
    <cellStyle name="?鹎%U龡&amp;H齲_x0001_C铣_x0014__x0007__x0001__x0001_ 2 5 2 2" xfId="27"/>
    <cellStyle name="差" xfId="28" builtinId="27"/>
    <cellStyle name="20% - 强调文字颜色 2 2 3_2015财政决算公开" xfId="29"/>
    <cellStyle name="40% - 强调文字颜色 2 5 2 2" xfId="30"/>
    <cellStyle name="?鹎%U龡&amp;H齲_x0001_C铣_x0014__x0007__x0001__x0001_ 3 2 2 6_2015财政决算公开" xfId="31"/>
    <cellStyle name="常规 7 3" xfId="32"/>
    <cellStyle name="20% - 强调文字颜色 3 6 2 2" xfId="33"/>
    <cellStyle name="千位分隔" xfId="34" builtinId="3"/>
    <cellStyle name="常规 12 2 3" xfId="35"/>
    <cellStyle name="?鹎%U龡&amp;H齲_x0001_C铣_x0014__x0007__x0001__x0001_ 2 3 5 3" xfId="36"/>
    <cellStyle name="60% - 强调文字颜色 3" xfId="37" builtinId="40"/>
    <cellStyle name="千位分隔 4 6" xfId="38"/>
    <cellStyle name="20% - 强调文字颜色 6 3 2 2 2" xfId="39"/>
    <cellStyle name="?鹎%U龡&amp;H齲_x0001_C铣_x0014__x0007__x0001__x0001_ 2 2 3 4 2" xfId="40"/>
    <cellStyle name="超链接" xfId="41" builtinId="8"/>
    <cellStyle name="?鹎%U龡&amp;H齲_x0001_C铣_x0014__x0007__x0001__x0001_ 2 2 2 5 2" xfId="42"/>
    <cellStyle name="40% - 强调文字颜色 1 6_2015财政决算公开" xfId="43"/>
    <cellStyle name="百分比" xfId="44" builtinId="5"/>
    <cellStyle name="适中 2 4 2" xfId="45"/>
    <cellStyle name="已访问的超链接" xfId="46" builtinId="9"/>
    <cellStyle name="20% - 强调文字颜色 6 4 2 2" xfId="47"/>
    <cellStyle name="强调文字颜色 3 2 3 2" xfId="48"/>
    <cellStyle name="?鹎%U龡&amp;H齲_x0001_C铣_x0014__x0007__x0001__x0001_ 2 3 3 4" xfId="49"/>
    <cellStyle name="注释" xfId="50" builtinId="10"/>
    <cellStyle name="60% - 强调文字颜色 2 3" xfId="51"/>
    <cellStyle name="强调文字颜色 3 3 2 3 2" xfId="52"/>
    <cellStyle name="?鹎%U龡&amp;H齲_x0001_C铣_x0014__x0007__x0001__x0001_ 2 4 2 5 2" xfId="53"/>
    <cellStyle name="常规 12 2 2" xfId="54"/>
    <cellStyle name="好 4 2 2 2" xfId="55"/>
    <cellStyle name="?鹎%U龡&amp;H齲_x0001_C铣_x0014__x0007__x0001__x0001_ 2 3 5 2" xfId="56"/>
    <cellStyle name="60% - 强调文字颜色 2" xfId="57" builtinId="36"/>
    <cellStyle name="?鹎%U龡&amp;H齲_x0001_C铣_x0014__x0007__x0001__x0001_ 3 2 2 3_2015财政决算公开" xfId="58"/>
    <cellStyle name="?鹎%U龡&amp;H齲_x0001_C铣_x0014__x0007__x0001__x0001_ 3 2 5_2015财政决算公开" xfId="59"/>
    <cellStyle name="?鹎%U龡&amp;H齲_x0001_C铣_x0014__x0007__x0001__x0001_ 2 3 2 3 2" xfId="60"/>
    <cellStyle name="标题 4" xfId="61" builtinId="19"/>
    <cellStyle name="货币[0] 3" xfId="62"/>
    <cellStyle name="常规 4 2 2 3" xfId="63"/>
    <cellStyle name="常规 4 4 3" xfId="64"/>
    <cellStyle name="常规 6 5" xfId="65"/>
    <cellStyle name="警告文本" xfId="66" builtinId="11"/>
    <cellStyle name="?鹎%U龡&amp;H齲_x0001_C铣_x0014__x0007__x0001__x0001_ 2 2 4 2 2" xfId="67"/>
    <cellStyle name="60% - 强调文字颜色 2 3 5" xfId="68"/>
    <cellStyle name="?鹎%U龡&amp;H齲_x0001_C铣_x0014__x0007__x0001__x0001_ 3 4 4 5" xfId="69"/>
    <cellStyle name="?鹎%U龡&amp;H齲_x0001_C铣_x0014__x0007__x0001__x0001_ 3 10" xfId="70"/>
    <cellStyle name="?鹎%U龡&amp;H齲_x0001_C铣_x0014__x0007__x0001__x0001_ 3 2 2 2 2 5" xfId="71"/>
    <cellStyle name="标题" xfId="72" builtinId="15"/>
    <cellStyle name="?鹎%U龡&amp;H齲_x0001_C铣_x0014__x0007__x0001__x0001_ 2 3 6 5" xfId="73"/>
    <cellStyle name="解释性文本" xfId="74" builtinId="53"/>
    <cellStyle name="标题 1 5 2" xfId="75"/>
    <cellStyle name="注释 3 3 3" xfId="76"/>
    <cellStyle name="常规 13 2 3 2" xfId="77"/>
    <cellStyle name="?鹎%U龡&amp;H齲_x0001_C铣_x0014__x0007__x0001__x0001_ 2 4 5 3 2" xfId="78"/>
    <cellStyle name="标题 1" xfId="79" builtinId="16"/>
    <cellStyle name="标题 2" xfId="80" builtinId="17"/>
    <cellStyle name="60% - 强调文字颜色 1" xfId="81" builtinId="32"/>
    <cellStyle name="?鹎%U龡&amp;H齲_x0001_C铣_x0014__x0007__x0001__x0001_ 5_2015财政决算公开" xfId="82"/>
    <cellStyle name="标题 3" xfId="83" builtinId="18"/>
    <cellStyle name="货币[0] 2" xfId="84"/>
    <cellStyle name="常规 12 2 4" xfId="85"/>
    <cellStyle name="千位分隔 3 2 2 2 2" xfId="86"/>
    <cellStyle name="强调文字颜色 3 2 5 2" xfId="87"/>
    <cellStyle name="?鹎%U龡&amp;H齲_x0001_C铣_x0014__x0007__x0001__x0001_ 2 3 5 4" xfId="88"/>
    <cellStyle name="60% - 强调文字颜色 4" xfId="89" builtinId="44"/>
    <cellStyle name="20% - 强调文字颜色 2 4 2" xfId="90"/>
    <cellStyle name="强调文字颜色 2 2 3 3 2" xfId="91"/>
    <cellStyle name="输出" xfId="92" builtinId="21"/>
    <cellStyle name="?鹎%U龡&amp;H齲_x0001_C铣_x0014__x0007__x0001__x0001_ 3 4 7" xfId="93"/>
    <cellStyle name="?鹎%U龡&amp;H齲_x0001_C铣_x0014__x0007__x0001__x0001_ 3 2 2 2 5" xfId="94"/>
    <cellStyle name="40% - 强调文字颜色 6 3 3_2015财政决算公开" xfId="95"/>
    <cellStyle name="?鹎%U龡&amp;H齲_x0001_C铣_x0014__x0007__x0001__x0001_ 3 2 4 5" xfId="96"/>
    <cellStyle name="?鹎%U龡&amp;H齲_x0001_C铣_x0014__x0007__x0001__x0001_ 2 2 2 2 3 3" xfId="97"/>
    <cellStyle name="常规 5 6 3 2" xfId="98"/>
    <cellStyle name="计算" xfId="99" builtinId="22"/>
    <cellStyle name="计算 2 3 3" xfId="100"/>
    <cellStyle name="?鹎%U龡&amp;H齲_x0001_C铣_x0014__x0007__x0001__x0001_ 2 4 8" xfId="101"/>
    <cellStyle name="检查单元格" xfId="102" builtinId="23"/>
    <cellStyle name="常规 13 5" xfId="103"/>
    <cellStyle name="标题 5 3 4" xfId="104"/>
    <cellStyle name="20% - 强调文字颜色 6" xfId="105" builtinId="50"/>
    <cellStyle name="40% - 强调文字颜色 4 2 3 3" xfId="106"/>
    <cellStyle name="常规 2 2 2 5" xfId="107"/>
    <cellStyle name="强调文字颜色 2" xfId="108" builtinId="33"/>
    <cellStyle name="20% - 强调文字颜色 6 3 5" xfId="109"/>
    <cellStyle name="链接单元格" xfId="110" builtinId="24"/>
    <cellStyle name="20% - 强调文字颜色 4 5 2 3" xfId="111"/>
    <cellStyle name="20% - 强调文字颜色 1 2 2 2_2015财政决算公开" xfId="112"/>
    <cellStyle name="汇总" xfId="113" builtinId="25"/>
    <cellStyle name="?鹎%U龡&amp;H齲_x0001_C铣_x0014__x0007__x0001__x0001_ 2 4 2 2" xfId="114"/>
    <cellStyle name="差 2 3 2" xfId="115"/>
    <cellStyle name="差_F00DC810C49E00C2E0430A3413167AE0" xfId="116"/>
    <cellStyle name="?鹎%U龡&amp;H齲_x0001_C铣_x0014__x0007__x0001__x0001_ 2 5 3" xfId="117"/>
    <cellStyle name="好" xfId="118" builtinId="26"/>
    <cellStyle name="适中" xfId="119" builtinId="28"/>
    <cellStyle name="标题 5 3 3" xfId="120"/>
    <cellStyle name="20% - 强调文字颜色 5" xfId="121" builtinId="46"/>
    <cellStyle name="40% - 强调文字颜色 4 2 3 2" xfId="122"/>
    <cellStyle name="常规 2 2 2 4" xfId="123"/>
    <cellStyle name="强调文字颜色 1" xfId="124" builtinId="29"/>
    <cellStyle name="百分比 3 5 2" xfId="125"/>
    <cellStyle name="20% - 强调文字颜色 1" xfId="126" builtinId="30"/>
    <cellStyle name="注释 2 3 3" xfId="127"/>
    <cellStyle name="常规 2 3 2 2 5" xfId="128"/>
    <cellStyle name="?鹎%U龡&amp;H齲_x0001_C铣_x0014__x0007__x0001__x0001_ 2 4 4 3 2" xfId="129"/>
    <cellStyle name="?鹎%U龡&amp;H齲_x0001_C铣_x0014__x0007__x0001__x0001_ 2 4 9 2" xfId="130"/>
    <cellStyle name="40% - 强调文字颜色 1" xfId="131" builtinId="31"/>
    <cellStyle name="?鹎%U龡&amp;H齲_x0001_C铣_x0014__x0007__x0001__x0001_ 2 2 2 2 3 3 2" xfId="132"/>
    <cellStyle name="20% - 强调文字颜色 2" xfId="133" builtinId="34"/>
    <cellStyle name="?鹎%U龡&amp;H齲_x0001_C铣_x0014__x0007__x0001__x0001_ 3 4 7 2" xfId="134"/>
    <cellStyle name="?鹎%U龡&amp;H齲_x0001_C铣_x0014__x0007__x0001__x0001_ 3 2 2 2 5 2" xfId="135"/>
    <cellStyle name="40% - 强调文字颜色 2" xfId="136" builtinId="35"/>
    <cellStyle name="?鹎%U龡&amp;H齲_x0001_C铣_x0014__x0007__x0001__x0001_ 4 3 3" xfId="137"/>
    <cellStyle name="标题 5 5" xfId="138"/>
    <cellStyle name="?鹎%U龡&amp;H齲_x0001_C铣_x0014__x0007__x0001__x0001_ 2" xfId="139"/>
    <cellStyle name="输入 2 2 2 3" xfId="140"/>
    <cellStyle name="40% - 强调文字颜色 4 2 3 4" xfId="141"/>
    <cellStyle name="常规 2 2 2 6" xfId="142"/>
    <cellStyle name="千位分隔 2 2 4 2" xfId="143"/>
    <cellStyle name="强调文字颜色 3" xfId="144" builtinId="37"/>
    <cellStyle name="?鹎%U龡&amp;H齲_x0001_C铣_x0014__x0007__x0001__x0001_ 2 2 3 2 2 2" xfId="145"/>
    <cellStyle name="?鹎%U龡&amp;H齲_x0001_C铣_x0014__x0007__x0001__x0001_ 2 3 2_2015财政决算公开" xfId="146"/>
    <cellStyle name="20% - 强调文字颜色 5 5 2 2 2" xfId="147"/>
    <cellStyle name="40% - 强调文字颜色 4 2 3 5" xfId="148"/>
    <cellStyle name="常规 2 2 2 7" xfId="149"/>
    <cellStyle name="千位分隔 2 2 4 3" xfId="150"/>
    <cellStyle name="强调文字颜色 4" xfId="151" builtinId="41"/>
    <cellStyle name="标题 5 3 2" xfId="152"/>
    <cellStyle name="20% - 强调文字颜色 4" xfId="153" builtinId="42"/>
    <cellStyle name="40% - 强调文字颜色 3 3 3 3" xfId="154"/>
    <cellStyle name="40% - 强调文字颜色 4" xfId="155" builtinId="43"/>
    <cellStyle name="常规 26 3" xfId="156"/>
    <cellStyle name="百分比 3 2 3 2" xfId="157"/>
    <cellStyle name="常规 2 2 2 8" xfId="158"/>
    <cellStyle name="千位分隔 2 2 4 4" xfId="159"/>
    <cellStyle name="强调文字颜色 5" xfId="160" builtinId="45"/>
    <cellStyle name="60% - 强调文字颜色 6 5 2" xfId="161"/>
    <cellStyle name="?鹎%U龡&amp;H齲_x0001_C铣_x0014__x0007__x0001__x0001_ 2 2 3 6 2" xfId="162"/>
    <cellStyle name="?鹎%U龡&amp;H齲_x0001_C铣_x0014__x0007__x0001__x0001_ 3 4 4 2 2" xfId="163"/>
    <cellStyle name="60% - 强调文字颜色 3 3 2 2 3" xfId="164"/>
    <cellStyle name="?鹎%U龡&amp;H齲_x0001_C铣_x0014__x0007__x0001__x0001_ 3 2 2 2 2 2 2" xfId="165"/>
    <cellStyle name="20% - 着色 2" xfId="166"/>
    <cellStyle name="计算 4" xfId="167"/>
    <cellStyle name="?鹎%U龡&amp;H齲_x0001_C铣_x0014__x0007__x0001__x0001_ 2 2 2 3 2 2" xfId="168"/>
    <cellStyle name="40% - 强调文字颜色 5" xfId="169" builtinId="47"/>
    <cellStyle name="60% - 着色 6 2" xfId="170"/>
    <cellStyle name="适中 3 2 2 2 2" xfId="171"/>
    <cellStyle name="60% - 强调文字颜色 5" xfId="172" builtinId="48"/>
    <cellStyle name="20% - 强调文字颜色 1 2_2015财政决算公开" xfId="173"/>
    <cellStyle name="注释 3 2 3" xfId="174"/>
    <cellStyle name="常规 13 2 2 2" xfId="175"/>
    <cellStyle name="40% - 强调文字颜色 6 6 3" xfId="176"/>
    <cellStyle name="?鹎%U龡&amp;H齲_x0001_C铣_x0014__x0007__x0001__x0001_ 2 4 5 2 2" xfId="177"/>
    <cellStyle name="60% - 强调文字颜色 4 2 4 3" xfId="178"/>
    <cellStyle name="20% - 强调文字颜色 2 2 4_2015财政决算公开" xfId="179"/>
    <cellStyle name="常规 2 2 2 9" xfId="180"/>
    <cellStyle name="千位分隔 2 2 4 5" xfId="181"/>
    <cellStyle name="强调文字颜色 6" xfId="182" builtinId="49"/>
    <cellStyle name="60% - 强调文字颜色 6 5 3" xfId="183"/>
    <cellStyle name="常规 3 2 6 2" xfId="184"/>
    <cellStyle name="20% - 强调文字颜色 3 3 2" xfId="185"/>
    <cellStyle name="强调文字颜色 2 2 4 2 2" xfId="186"/>
    <cellStyle name="40% - 强调文字颜色 6" xfId="187" builtinId="51"/>
    <cellStyle name="60% - 强调文字颜色 6" xfId="188" builtinId="52"/>
    <cellStyle name="?鹎%U龡&amp;H齲_x0001_C铣_x0014__x0007__x0001__x0001_ 2 2 2 2 4 2 2" xfId="189"/>
    <cellStyle name="常规 7 2 2 2 2" xfId="190"/>
    <cellStyle name="?鹎%U龡&amp;H齲_x0001_C铣_x0014__x0007__x0001__x0001_ 3 2 2 3 4 2" xfId="191"/>
    <cellStyle name="常规 48 3" xfId="192"/>
    <cellStyle name="?鹎%U龡&amp;H齲_x0001_C铣_x0014__x0007__x0001__x0001_ 3 2 5 4 2" xfId="193"/>
    <cellStyle name="?鹎%U龡&amp;H齲_x0001_C铣_x0014__x0007__x0001__x0001_ 2 2 2 2 2 3" xfId="194"/>
    <cellStyle name="20% - 强调文字颜色 4 3 2_2015财政决算公开" xfId="195"/>
    <cellStyle name="货币 2 4 4 2" xfId="196"/>
    <cellStyle name="?鹎%U龡&amp;H齲_x0001_C铣_x0014__x0007__x0001__x0001_ 3 3 7" xfId="197"/>
    <cellStyle name="?鹎%U龡&amp;H齲_x0001_C铣_x0014__x0007__x0001__x0001_ 3 2 3 5" xfId="198"/>
    <cellStyle name="?鹎%U龡&amp;H齲_x0001_C铣_x0014__x0007__x0001__x0001_ 2 2 2 2 2 3 2" xfId="199"/>
    <cellStyle name="?鹎%U龡&amp;H齲_x0001_C铣_x0014__x0007__x0001__x0001_ 3 3 7 2" xfId="200"/>
    <cellStyle name="?鹎%U龡&amp;H齲_x0001_C铣_x0014__x0007__x0001__x0001_ 2 2 2 3_2015财政决算公开" xfId="201"/>
    <cellStyle name="?鹎%U龡&amp;H齲_x0001_C铣_x0014__x0007__x0001__x0001_ 3 2 3 5 2" xfId="202"/>
    <cellStyle name="?鹎%U龡&amp;H齲_x0001_C铣_x0014__x0007__x0001__x0001_ 4 3 3 2" xfId="203"/>
    <cellStyle name="标题 5 5 2" xfId="204"/>
    <cellStyle name="标题 5 3 2_2015财政决算公开" xfId="205"/>
    <cellStyle name="?鹎%U龡&amp;H齲_x0001_C铣_x0014__x0007__x0001__x0001_ 2 2" xfId="206"/>
    <cellStyle name="?鹎%U龡&amp;H齲_x0001_C铣_x0014__x0007__x0001__x0001_ 2 2 8" xfId="207"/>
    <cellStyle name="链接单元格 3 2 3" xfId="208"/>
    <cellStyle name="常规 11 5" xfId="209"/>
    <cellStyle name="货币 2 3 3 3" xfId="210"/>
    <cellStyle name="常规 2 4 2 2 5" xfId="211"/>
    <cellStyle name="?鹎%U龡&amp;H齲_x0001_C铣_x0014__x0007__x0001__x0001_ 2 2 11 2" xfId="212"/>
    <cellStyle name="20% - 强调文字颜色 2 6 2" xfId="213"/>
    <cellStyle name="?鹎%U龡&amp;H齲_x0001_C铣_x0014__x0007__x0001__x0001_ 3 2 2 5 2 2" xfId="214"/>
    <cellStyle name="?鹎%U龡&amp;H齲_x0001_C铣_x0014__x0007__x0001__x0001_ 3 2 7 2 2" xfId="215"/>
    <cellStyle name="常规 2 2 2 2 4 3" xfId="216"/>
    <cellStyle name="?鹎%U龡&amp;H齲_x0001_C铣_x0014__x0007__x0001__x0001_ 2 4 2 3 3 2" xfId="217"/>
    <cellStyle name="20% - 强调文字颜色 1 9" xfId="218"/>
    <cellStyle name="20% - 强调文字颜色 2 2 2 2 2" xfId="219"/>
    <cellStyle name="?鹎%U龡&amp;H齲_x0001_C铣_x0014__x0007__x0001__x0001_ 3 2 2 4 5" xfId="220"/>
    <cellStyle name="?鹎%U龡&amp;H齲_x0001_C铣_x0014__x0007__x0001__x0001_ 2 2 2" xfId="221"/>
    <cellStyle name="20% - 强调文字颜色 1 2 3 2" xfId="222"/>
    <cellStyle name="强调文字颜色 3 2 2 2 3" xfId="223"/>
    <cellStyle name="?鹎%U龡&amp;H齲_x0001_C铣_x0014__x0007__x0001__x0001_ 2 3 2 4 3" xfId="224"/>
    <cellStyle name="解释性文本 3 3" xfId="225"/>
    <cellStyle name="?鹎%U龡&amp;H齲_x0001_C铣_x0014__x0007__x0001__x0001_ 2 2 8 2" xfId="226"/>
    <cellStyle name="货币 2 3 3 3 2" xfId="227"/>
    <cellStyle name="?鹎%U龡&amp;H齲_x0001_C铣_x0014__x0007__x0001__x0001_ 2 2 2 2" xfId="228"/>
    <cellStyle name="?鹎%U龡&amp;H齲_x0001_C铣_x0014__x0007__x0001__x0001_ 2 2 3 4 5" xfId="229"/>
    <cellStyle name="常规 8 4 3" xfId="230"/>
    <cellStyle name="20% - 强调文字颜色 1 2 3 2 2" xfId="231"/>
    <cellStyle name="?鹎%U龡&amp;H齲_x0001_C铣_x0014__x0007__x0001__x0001_ 2 3 2 4 3 2" xfId="232"/>
    <cellStyle name="千位分隔 4 5 4" xfId="233"/>
    <cellStyle name="?鹎%U龡&amp;H齲_x0001_C铣_x0014__x0007__x0001__x0001_" xfId="234"/>
    <cellStyle name="?鹎%U龡&amp;H齲_x0001_C铣_x0014__x0007__x0001__x0001_ 2 2 10" xfId="235"/>
    <cellStyle name="?鹎%U龡&amp;H齲_x0001_C铣_x0014__x0007__x0001__x0001_ 2 4 2 3 2" xfId="236"/>
    <cellStyle name="?鹎%U龡&amp;H齲_x0001_C铣_x0014__x0007__x0001__x0001_ 2 2 2 10" xfId="237"/>
    <cellStyle name="千位分隔 4 3 3 2" xfId="238"/>
    <cellStyle name="40% - 强调文字颜色 6 3 2 4" xfId="239"/>
    <cellStyle name="?鹎%U龡&amp;H齲_x0001_C铣_x0014__x0007__x0001__x0001_ 2 2 3" xfId="240"/>
    <cellStyle name="20% - 强调文字颜色 1 2 3 3" xfId="241"/>
    <cellStyle name="常规 5 5 2 2" xfId="242"/>
    <cellStyle name="?鹎%U龡&amp;H齲_x0001_C铣_x0014__x0007__x0001__x0001_ 2 3 2 4 4" xfId="243"/>
    <cellStyle name="?鹎%U龡&amp;H齲_x0001_C铣_x0014__x0007__x0001__x0001_ 3 3 3_2015财政决算公开" xfId="244"/>
    <cellStyle name="?鹎%U龡&amp;H齲_x0001_C铣_x0014__x0007__x0001__x0001_ 2 2 2 2 4 3" xfId="245"/>
    <cellStyle name="40% - 强调文字颜色 2 5 2_2015财政决算公开" xfId="246"/>
    <cellStyle name="常规 7 2 2 3" xfId="247"/>
    <cellStyle name="?鹎%U龡&amp;H齲_x0001_C铣_x0014__x0007__x0001__x0001_ 2 2 10 2" xfId="248"/>
    <cellStyle name="?鹎%U龡&amp;H齲_x0001_C铣_x0014__x0007__x0001__x0001_ 3 2 2 3 5" xfId="249"/>
    <cellStyle name="?鹎%U龡&amp;H齲_x0001_C铣_x0014__x0007__x0001__x0001_ 3 2 5 5" xfId="250"/>
    <cellStyle name="?鹎%U龡&amp;H齲_x0001_C铣_x0014__x0007__x0001__x0001_ 2 4 2 3 2 2" xfId="251"/>
    <cellStyle name="?鹎%U龡&amp;H齲_x0001_C铣_x0014__x0007__x0001__x0001_ 2 2 2 2 4_2015财政决算公开" xfId="252"/>
    <cellStyle name="常规 2 4 2 3 2" xfId="253"/>
    <cellStyle name="?鹎%U龡&amp;H齲_x0001_C铣_x0014__x0007__x0001__x0001_ 2 2 11" xfId="254"/>
    <cellStyle name="?鹎%U龡&amp;H齲_x0001_C铣_x0014__x0007__x0001__x0001_ 3 2 2 5 2" xfId="255"/>
    <cellStyle name="常规 2 2 2 2 3_2015财政决算公开" xfId="256"/>
    <cellStyle name="20% - 强调文字颜色 2 6" xfId="257"/>
    <cellStyle name="强调文字颜色 2 2 3 5" xfId="258"/>
    <cellStyle name="?鹎%U龡&amp;H齲_x0001_C铣_x0014__x0007__x0001__x0001_ 3 2 7 2" xfId="259"/>
    <cellStyle name="20% - 强调文字颜色 2 2 2 2" xfId="260"/>
    <cellStyle name="?鹎%U龡&amp;H齲_x0001_C铣_x0014__x0007__x0001__x0001_ 2 4 2 3 3" xfId="261"/>
    <cellStyle name="?鹎%U龡&amp;H齲_x0001_C铣_x0014__x0007__x0001__x0001_ 4 5_2015财政决算公开" xfId="262"/>
    <cellStyle name="?鹎%U龡&amp;H齲_x0001_C铣_x0014__x0007__x0001__x0001_ 2 2 12" xfId="263"/>
    <cellStyle name="20% - 强调文字颜色 2 7" xfId="264"/>
    <cellStyle name="60% - 强调文字颜色 4 4 3 2" xfId="265"/>
    <cellStyle name="检查单元格 2 3 2 2" xfId="266"/>
    <cellStyle name="?鹎%U龡&amp;H齲_x0001_C铣_x0014__x0007__x0001__x0001_ 3 2 2 5 3" xfId="267"/>
    <cellStyle name="20% - 强调文字颜色 6 2 3_2015财政决算公开" xfId="268"/>
    <cellStyle name="?鹎%U龡&amp;H齲_x0001_C铣_x0014__x0007__x0001__x0001_ 3 2 7 3" xfId="269"/>
    <cellStyle name="货币 2 2 2 4 2 2" xfId="270"/>
    <cellStyle name="20% - 强调文字颜色 2 2 2 3" xfId="271"/>
    <cellStyle name="?鹎%U龡&amp;H齲_x0001_C铣_x0014__x0007__x0001__x0001_ 2 4 2 3 4" xfId="272"/>
    <cellStyle name="?鹎%U龡&amp;H齲_x0001_C铣_x0014__x0007__x0001__x0001_ 2 2 2 2 2" xfId="273"/>
    <cellStyle name="?鹎%U龡&amp;H齲_x0001_C铣_x0014__x0007__x0001__x0001_ 2 2 2 2 2 2" xfId="274"/>
    <cellStyle name="好 5 2 3" xfId="275"/>
    <cellStyle name="?鹎%U龡&amp;H齲_x0001_C铣_x0014__x0007__x0001__x0001_ 3 3 6" xfId="276"/>
    <cellStyle name="?鹎%U龡&amp;H齲_x0001_C铣_x0014__x0007__x0001__x0001_ 3 2 3 4" xfId="277"/>
    <cellStyle name="?鹎%U龡&amp;H齲_x0001_C铣_x0014__x0007__x0001__x0001_ 2 2 2 2 2 2 2" xfId="278"/>
    <cellStyle name="百分比 2 4 3" xfId="279"/>
    <cellStyle name="?鹎%U龡&amp;H齲_x0001_C铣_x0014__x0007__x0001__x0001_ 3 3 6 2" xfId="280"/>
    <cellStyle name="?鹎%U龡&amp;H齲_x0001_C铣_x0014__x0007__x0001__x0001_ 4 6 4" xfId="281"/>
    <cellStyle name="输入 5" xfId="282"/>
    <cellStyle name="?鹎%U龡&amp;H齲_x0001_C铣_x0014__x0007__x0001__x0001_ 3 2 3 4 2" xfId="283"/>
    <cellStyle name="?鹎%U龡&amp;H齲_x0001_C铣_x0014__x0007__x0001__x0001_ 3 3 4 2 2" xfId="284"/>
    <cellStyle name="60% - 强调文字颜色 3 2 2 2 3" xfId="285"/>
    <cellStyle name="?鹎%U龡&amp;H齲_x0001_C铣_x0014__x0007__x0001__x0001_ 3 3 2 4_2015财政决算公开" xfId="286"/>
    <cellStyle name="?鹎%U龡&amp;H齲_x0001_C铣_x0014__x0007__x0001__x0001_ 4 4 4 2" xfId="287"/>
    <cellStyle name="?鹎%U龡&amp;H齲_x0001_C铣_x0014__x0007__x0001__x0001_ 3 2 3 2 2 2" xfId="288"/>
    <cellStyle name="?鹎%U龡&amp;H齲_x0001_C铣_x0014__x0007__x0001__x0001_ 2 2 2 2 2 4" xfId="289"/>
    <cellStyle name="?鹎%U龡&amp;H齲_x0001_C铣_x0014__x0007__x0001__x0001_ 3 3 8" xfId="290"/>
    <cellStyle name="?鹎%U龡&amp;H齲_x0001_C铣_x0014__x0007__x0001__x0001_ 3 2 3 6" xfId="291"/>
    <cellStyle name="60% - 强调文字颜色 4 3 2 2 3" xfId="292"/>
    <cellStyle name="?鹎%U龡&amp;H齲_x0001_C铣_x0014__x0007__x0001__x0001_ 2 2 2 2 2 4 2" xfId="293"/>
    <cellStyle name="?鹎%U龡&amp;H齲_x0001_C铣_x0014__x0007__x0001__x0001_ 3 3 8 2" xfId="294"/>
    <cellStyle name="千位分隔 4 2 2 5" xfId="295"/>
    <cellStyle name="?鹎%U龡&amp;H齲_x0001_C铣_x0014__x0007__x0001__x0001_ 3 2 3 6 2" xfId="296"/>
    <cellStyle name="常规 4 2 9" xfId="297"/>
    <cellStyle name="?鹎%U龡&amp;H齲_x0001_C铣_x0014__x0007__x0001__x0001_ 2 2 2 2 2 5" xfId="298"/>
    <cellStyle name="?鹎%U龡&amp;H齲_x0001_C铣_x0014__x0007__x0001__x0001_ 3 3 9" xfId="299"/>
    <cellStyle name="?鹎%U龡&amp;H齲_x0001_C铣_x0014__x0007__x0001__x0001_ 3 2 3 7" xfId="300"/>
    <cellStyle name="货币 2 7 2" xfId="301"/>
    <cellStyle name="?鹎%U龡&amp;H齲_x0001_C铣_x0014__x0007__x0001__x0001_ 2 2 3 2 3" xfId="302"/>
    <cellStyle name="?鹎%U龡&amp;H齲_x0001_C铣_x0014__x0007__x0001__x0001_ 2 2 2 2 2_2015财政决算公开" xfId="303"/>
    <cellStyle name="?鹎%U龡&amp;H齲_x0001_C铣_x0014__x0007__x0001__x0001_ 2 2 2 2 3" xfId="304"/>
    <cellStyle name="?鹎%U龡&amp;H齲_x0001_C铣_x0014__x0007__x0001__x0001_ 3 2_2015财政决算公开" xfId="305"/>
    <cellStyle name="适中 4 2 3" xfId="306"/>
    <cellStyle name="?鹎%U龡&amp;H齲_x0001_C铣_x0014__x0007__x0001__x0001_ 2 2 2 2 3 2" xfId="307"/>
    <cellStyle name="?鹎%U龡&amp;H齲_x0001_C铣_x0014__x0007__x0001__x0001_ 3 4 6" xfId="308"/>
    <cellStyle name="?鹎%U龡&amp;H齲_x0001_C铣_x0014__x0007__x0001__x0001_ 3 2 2 2 4" xfId="309"/>
    <cellStyle name="?鹎%U龡&amp;H齲_x0001_C铣_x0014__x0007__x0001__x0001_ 3 2 4 4" xfId="310"/>
    <cellStyle name="?鹎%U龡&amp;H齲_x0001_C铣_x0014__x0007__x0001__x0001_ 2 2 2 2 3 2 2" xfId="311"/>
    <cellStyle name="?鹎%U龡&amp;H齲_x0001_C铣_x0014__x0007__x0001__x0001_ 3 2 2 2 4 2" xfId="312"/>
    <cellStyle name="常规 6 2 2 4" xfId="313"/>
    <cellStyle name="?鹎%U龡&amp;H齲_x0001_C铣_x0014__x0007__x0001__x0001_ 3 4 6 2" xfId="314"/>
    <cellStyle name="?鹎%U龡&amp;H齲_x0001_C铣_x0014__x0007__x0001__x0001_ 3 2 4 4 2" xfId="315"/>
    <cellStyle name="?鹎%U龡&amp;H齲_x0001_C铣_x0014__x0007__x0001__x0001_ 3 4 8" xfId="316"/>
    <cellStyle name="?鹎%U龡&amp;H齲_x0001_C铣_x0014__x0007__x0001__x0001_ 3 2 2 2 6" xfId="317"/>
    <cellStyle name="?鹎%U龡&amp;H齲_x0001_C铣_x0014__x0007__x0001__x0001_ 3 3 4 3 2" xfId="318"/>
    <cellStyle name="?鹎%U龡&amp;H齲_x0001_C铣_x0014__x0007__x0001__x0001_ 3 2 3 2 3 2" xfId="319"/>
    <cellStyle name="?鹎%U龡&amp;H齲_x0001_C铣_x0014__x0007__x0001__x0001_ 2 2 2 2 3 4" xfId="320"/>
    <cellStyle name="好_司法部2010年度中央部门决算（草案）报" xfId="321"/>
    <cellStyle name="?鹎%U龡&amp;H齲_x0001_C铣_x0014__x0007__x0001__x0001_ 2 2 2 2 4" xfId="322"/>
    <cellStyle name="常规 7 2 2" xfId="323"/>
    <cellStyle name="20% - 强调文字颜色 1 5_2015财政决算公开" xfId="324"/>
    <cellStyle name="强调文字颜色 3 4 2 3" xfId="325"/>
    <cellStyle name="?鹎%U龡&amp;H齲_x0001_C铣_x0014__x0007__x0001__x0001_ 2 2 2 2 4 2" xfId="326"/>
    <cellStyle name="常规 7 2 2 2" xfId="327"/>
    <cellStyle name="?鹎%U龡&amp;H齲_x0001_C铣_x0014__x0007__x0001__x0001_ 3 2 2 3 4" xfId="328"/>
    <cellStyle name="?鹎%U龡&amp;H齲_x0001_C铣_x0014__x0007__x0001__x0001_ 3 2 5 4" xfId="329"/>
    <cellStyle name="?鹎%U龡&amp;H齲_x0001_C铣_x0014__x0007__x0001__x0001_ 2 2 2 2 4 3 2" xfId="330"/>
    <cellStyle name="强调文字颜色 4 2 4 2 2" xfId="331"/>
    <cellStyle name="?鹎%U龡&amp;H齲_x0001_C铣_x0014__x0007__x0001__x0001_ 3 3 4 4 2" xfId="332"/>
    <cellStyle name="?鹎%U龡&amp;H齲_x0001_C铣_x0014__x0007__x0001__x0001_ 3 2 3 2 4 2" xfId="333"/>
    <cellStyle name="?鹎%U龡&amp;H齲_x0001_C铣_x0014__x0007__x0001__x0001_ 2 2 2 2 4 4" xfId="334"/>
    <cellStyle name="常规 7 2 2 4" xfId="335"/>
    <cellStyle name="?鹎%U龡&amp;H齲_x0001_C铣_x0014__x0007__x0001__x0001_ 2 2 2 2 4 4 2" xfId="336"/>
    <cellStyle name="?鹎%U龡&amp;H齲_x0001_C铣_x0014__x0007__x0001__x0001_ 2 2 2 2 4 5" xfId="337"/>
    <cellStyle name="输入 3 3 2" xfId="338"/>
    <cellStyle name="?鹎%U龡&amp;H齲_x0001_C铣_x0014__x0007__x0001__x0001_ 2 2 2 2 5" xfId="339"/>
    <cellStyle name="常规 7 2 3" xfId="340"/>
    <cellStyle name="?鹎%U龡&amp;H齲_x0001_C铣_x0014__x0007__x0001__x0001_ 2 2 2 2 5 2" xfId="341"/>
    <cellStyle name="常规 7 2 3 2" xfId="342"/>
    <cellStyle name="?鹎%U龡&amp;H齲_x0001_C铣_x0014__x0007__x0001__x0001_ 3 2 2 4 4" xfId="343"/>
    <cellStyle name="常规 5 2 3 2 2" xfId="344"/>
    <cellStyle name="20% - 强调文字颜色 1 8" xfId="345"/>
    <cellStyle name="60% - 强调文字颜色 4 4 2 3" xfId="346"/>
    <cellStyle name="?鹎%U龡&amp;H齲_x0001_C铣_x0014__x0007__x0001__x0001_ 3 2 6 4" xfId="347"/>
    <cellStyle name="?鹎%U龡&amp;H齲_x0001_C铣_x0014__x0007__x0001__x0001_ 2 4 2 2 5" xfId="348"/>
    <cellStyle name="?鹎%U龡&amp;H齲_x0001_C铣_x0014__x0007__x0001__x0001_ 2 2 2 2 6" xfId="349"/>
    <cellStyle name="常规 7 2 4" xfId="350"/>
    <cellStyle name="常规 2 2 2 2 5" xfId="351"/>
    <cellStyle name="?鹎%U龡&amp;H齲_x0001_C铣_x0014__x0007__x0001__x0001_ 2 3 4 3 2" xfId="352"/>
    <cellStyle name="?鹎%U龡&amp;H齲_x0001_C铣_x0014__x0007__x0001__x0001_ 2 2 2 2 6 2" xfId="353"/>
    <cellStyle name="20% - 强调文字颜色 2 8" xfId="354"/>
    <cellStyle name="检查单元格 2 3 2 3" xfId="355"/>
    <cellStyle name="?鹎%U龡&amp;H齲_x0001_C铣_x0014__x0007__x0001__x0001_ 3 2 2 5 4" xfId="356"/>
    <cellStyle name="常规 5 2 3 3 2" xfId="357"/>
    <cellStyle name="样式 1" xfId="358"/>
    <cellStyle name="?鹎%U龡&amp;H齲_x0001_C铣_x0014__x0007__x0001__x0001_ 3 2 7 4" xfId="359"/>
    <cellStyle name="?鹎%U龡&amp;H齲_x0001_C铣_x0014__x0007__x0001__x0001_ 2 2 2 2 7" xfId="360"/>
    <cellStyle name="常规 7 2 5" xfId="361"/>
    <cellStyle name="常规 13 4 2" xfId="362"/>
    <cellStyle name="常规 5 2 3 4" xfId="363"/>
    <cellStyle name="?鹎%U龡&amp;H齲_x0001_C铣_x0014__x0007__x0001__x0001_ 2 4 7 2" xfId="364"/>
    <cellStyle name="常规 12 3_2015财政决算公开" xfId="365"/>
    <cellStyle name="?鹎%U龡&amp;H齲_x0001_C铣_x0014__x0007__x0001__x0001_ 2 3 6_2015财政决算公开" xfId="366"/>
    <cellStyle name="?鹎%U龡&amp;H齲_x0001_C铣_x0014__x0007__x0001__x0001_ 2 2 2 2 7 2" xfId="367"/>
    <cellStyle name="20% - 强调文字颜色 3 8" xfId="368"/>
    <cellStyle name="注释 5 2 3" xfId="369"/>
    <cellStyle name="?鹎%U龡&amp;H齲_x0001_C铣_x0014__x0007__x0001__x0001_ 3 2 2 6 4" xfId="370"/>
    <cellStyle name="常规 2 2 2 2 6 2" xfId="371"/>
    <cellStyle name="20% - 强调文字颜色 2 2 3 4" xfId="372"/>
    <cellStyle name="?鹎%U龡&amp;H齲_x0001_C铣_x0014__x0007__x0001__x0001_ 2 4 2 4 5" xfId="373"/>
    <cellStyle name="警告文本 2 3" xfId="374"/>
    <cellStyle name="20% - 强调文字颜色 1 4 2 2 2" xfId="375"/>
    <cellStyle name="千位分隔 4 5 2 2" xfId="376"/>
    <cellStyle name="?鹎%U龡&amp;H齲_x0001_C铣_x0014__x0007__x0001__x0001_ 2 2 2 2 8" xfId="377"/>
    <cellStyle name="20% - 强调文字颜色 3 3 3 3" xfId="378"/>
    <cellStyle name="?鹎%U龡&amp;H齲_x0001_C铣_x0014__x0007__x0001__x0001_ 2 2 2 2_2015财政决算公开" xfId="379"/>
    <cellStyle name="?鹎%U龡&amp;H齲_x0001_C铣_x0014__x0007__x0001__x0001_ 2 2 2 6 4 2" xfId="380"/>
    <cellStyle name="常规 14" xfId="381"/>
    <cellStyle name="好 4 4" xfId="382"/>
    <cellStyle name="?鹎%U龡&amp;H齲_x0001_C铣_x0014__x0007__x0001__x0001_ 2 2 2 3" xfId="383"/>
    <cellStyle name="?鹎%U龡&amp;H齲_x0001_C铣_x0014__x0007__x0001__x0001_ 2 2 2 3 2" xfId="384"/>
    <cellStyle name="60% - 强调文字颜色 5 2 3" xfId="385"/>
    <cellStyle name="?鹎%U龡&amp;H齲_x0001_C铣_x0014__x0007__x0001__x0001_ 3 3 4_2015财政决算公开" xfId="386"/>
    <cellStyle name="链接单元格 2 2 2 2" xfId="387"/>
    <cellStyle name="?鹎%U龡&amp;H齲_x0001_C铣_x0014__x0007__x0001__x0001_ 3 2 3 2_2015财政决算公开" xfId="388"/>
    <cellStyle name="常规 2 5 4" xfId="389"/>
    <cellStyle name="货币 2 2 3 2 2" xfId="390"/>
    <cellStyle name="?鹎%U龡&amp;H齲_x0001_C铣_x0014__x0007__x0001__x0001_ 2 2 2 3 3" xfId="391"/>
    <cellStyle name="适中 5 2 3" xfId="392"/>
    <cellStyle name="?鹎%U龡&amp;H齲_x0001_C铣_x0014__x0007__x0001__x0001_ 2 2 2 3 3 2" xfId="393"/>
    <cellStyle name="强调文字颜色 4 2 4 2" xfId="394"/>
    <cellStyle name="?鹎%U龡&amp;H齲_x0001_C铣_x0014__x0007__x0001__x0001_ 3 3 4 4" xfId="395"/>
    <cellStyle name="?鹎%U龡&amp;H齲_x0001_C铣_x0014__x0007__x0001__x0001_ 3 2 3 2 4" xfId="396"/>
    <cellStyle name="?鹎%U龡&amp;H齲_x0001_C铣_x0014__x0007__x0001__x0001_ 2 2 2 3 4" xfId="397"/>
    <cellStyle name="常规 7 3 2" xfId="398"/>
    <cellStyle name="?鹎%U龡&amp;H齲_x0001_C铣_x0014__x0007__x0001__x0001_ 2 2 3_2015财政决算公开" xfId="399"/>
    <cellStyle name="?鹎%U龡&amp;H齲_x0001_C铣_x0014__x0007__x0001__x0001_ 2 2 2 3 4 2" xfId="400"/>
    <cellStyle name="常规 7 3 2 2" xfId="401"/>
    <cellStyle name="强调文字颜色 4 2 5 2" xfId="402"/>
    <cellStyle name="?鹎%U龡&amp;H齲_x0001_C铣_x0014__x0007__x0001__x0001_ 3 3 5 4" xfId="403"/>
    <cellStyle name="?鹎%U龡&amp;H齲_x0001_C铣_x0014__x0007__x0001__x0001_ 3 2 3 3 4" xfId="404"/>
    <cellStyle name="?鹎%U龡&amp;H齲_x0001_C铣_x0014__x0007__x0001__x0001_ 2 2 2 3 5" xfId="405"/>
    <cellStyle name="常规 7 3 3" xfId="406"/>
    <cellStyle name="千位分隔 3" xfId="407"/>
    <cellStyle name="?鹎%U龡&amp;H齲_x0001_C铣_x0014__x0007__x0001__x0001_ 2 3 2 3 2 2" xfId="408"/>
    <cellStyle name="标题 4 2" xfId="409"/>
    <cellStyle name="?鹎%U龡&amp;H齲_x0001_C铣_x0014__x0007__x0001__x0001_ 2 2 2 4" xfId="410"/>
    <cellStyle name="?鹎%U龡&amp;H齲_x0001_C铣_x0014__x0007__x0001__x0001_ 2 3 10" xfId="411"/>
    <cellStyle name="常规 2 6 3" xfId="412"/>
    <cellStyle name="?鹎%U龡&amp;H齲_x0001_C铣_x0014__x0007__x0001__x0001_ 2 2 3 3_2015财政决算公开" xfId="413"/>
    <cellStyle name="60% - 强调文字颜色 6 2_2015财政决算公开" xfId="414"/>
    <cellStyle name="?鹎%U龡&amp;H齲_x0001_C铣_x0014__x0007__x0001__x0001_ 2 2 2 4 2" xfId="415"/>
    <cellStyle name="?鹎%U龡&amp;H齲_x0001_C铣_x0014__x0007__x0001__x0001_ 2 2 2 8" xfId="416"/>
    <cellStyle name="60% - 强调文字颜色 5 3 2 2" xfId="417"/>
    <cellStyle name="?鹎%U龡&amp;H齲_x0001_C铣_x0014__x0007__x0001__x0001_ 2 2 2 4 2 2" xfId="418"/>
    <cellStyle name="?鹎%U龡&amp;H齲_x0001_C铣_x0014__x0007__x0001__x0001_ 2 2 2 4 3" xfId="419"/>
    <cellStyle name="60% - 强调文字颜色 5 3 3 2" xfId="420"/>
    <cellStyle name="检查单元格 3 2 2 2" xfId="421"/>
    <cellStyle name="?鹎%U龡&amp;H齲_x0001_C铣_x0014__x0007__x0001__x0001_ 2 2 3 8" xfId="422"/>
    <cellStyle name="?鹎%U龡&amp;H齲_x0001_C铣_x0014__x0007__x0001__x0001_ 2 2 2 4 3 2" xfId="423"/>
    <cellStyle name="强调文字颜色 4 3 4 2" xfId="424"/>
    <cellStyle name="?鹎%U龡&amp;H齲_x0001_C铣_x0014__x0007__x0001__x0001_ 3 4 4 4" xfId="425"/>
    <cellStyle name="40% - 强调文字颜色 5 3 2 3 2" xfId="426"/>
    <cellStyle name="?鹎%U龡&amp;H齲_x0001_C铣_x0014__x0007__x0001__x0001_ 3 2 2 2 2 4" xfId="427"/>
    <cellStyle name="?鹎%U龡&amp;H齲_x0001_C铣_x0014__x0007__x0001__x0001_ 2 2 2 4 4" xfId="428"/>
    <cellStyle name="常规 4 2 3 2 2" xfId="429"/>
    <cellStyle name="常规 7 4 2" xfId="430"/>
    <cellStyle name="?鹎%U龡&amp;H齲_x0001_C铣_x0014__x0007__x0001__x0001_ 2 2 2 4 4 2" xfId="431"/>
    <cellStyle name="?鹎%U龡&amp;H齲_x0001_C铣_x0014__x0007__x0001__x0001_ 3 4 5 4" xfId="432"/>
    <cellStyle name="?鹎%U龡&amp;H齲_x0001_C铣_x0014__x0007__x0001__x0001_ 3 2 2 2 3 4" xfId="433"/>
    <cellStyle name="?鹎%U龡&amp;H齲_x0001_C铣_x0014__x0007__x0001__x0001_ 2 2 2 4 5" xfId="434"/>
    <cellStyle name="常规 7 4 3" xfId="435"/>
    <cellStyle name="20% - 强调文字颜色 1 2 2 2 2" xfId="436"/>
    <cellStyle name="20% - 强调文字颜色 5 3 3_2015财政决算公开" xfId="437"/>
    <cellStyle name="?鹎%U龡&amp;H齲_x0001_C铣_x0014__x0007__x0001__x0001_ 2 3 2 3 3 2" xfId="438"/>
    <cellStyle name="标题 5 2" xfId="439"/>
    <cellStyle name="60% - 强调文字颜色 5 3 5" xfId="440"/>
    <cellStyle name="检查单元格 3 2 4" xfId="441"/>
    <cellStyle name="解释性文本 2 3 2" xfId="442"/>
    <cellStyle name="?鹎%U龡&amp;H齲_x0001_C铣_x0014__x0007__x0001__x0001_ 2 2 7 2 2" xfId="443"/>
    <cellStyle name="?鹎%U龡&amp;H齲_x0001_C铣_x0014__x0007__x0001__x0001_ 2 2 2 4_2015财政决算公开" xfId="444"/>
    <cellStyle name="?鹎%U龡&amp;H齲_x0001_C铣_x0014__x0007__x0001__x0001_ 2 3 3 2 2" xfId="445"/>
    <cellStyle name="40% - 强调文字颜色 1 2 3 3 2" xfId="446"/>
    <cellStyle name="?鹎%U龡&amp;H齲_x0001_C铣_x0014__x0007__x0001__x0001_ 2 2 2 5" xfId="447"/>
    <cellStyle name="?鹎%U龡&amp;H齲_x0001_C铣_x0014__x0007__x0001__x0001_ 2 3 2 8" xfId="448"/>
    <cellStyle name="60% - 强调文字颜色 5 4 2 2" xfId="449"/>
    <cellStyle name="强调文字颜色 4 2 2 2 3" xfId="450"/>
    <cellStyle name="?鹎%U龡&amp;H齲_x0001_C铣_x0014__x0007__x0001__x0001_ 3 3 2 4 3" xfId="451"/>
    <cellStyle name="解释性文本 7" xfId="452"/>
    <cellStyle name="?鹎%U龡&amp;H齲_x0001_C铣_x0014__x0007__x0001__x0001_ 2 2 2 5 2 2" xfId="453"/>
    <cellStyle name="差 4" xfId="454"/>
    <cellStyle name="?鹎%U龡&amp;H齲_x0001_C铣_x0014__x0007__x0001__x0001_ 2 2 2 5 3" xfId="455"/>
    <cellStyle name="20% - 强调文字颜色 3 2 2 3" xfId="456"/>
    <cellStyle name="?鹎%U龡&amp;H齲_x0001_C铣_x0014__x0007__x0001__x0001_ 2 2 2 5 3 2" xfId="457"/>
    <cellStyle name="?鹎%U龡&amp;H齲_x0001_C铣_x0014__x0007__x0001__x0001_ 2 2 2 5 4" xfId="458"/>
    <cellStyle name="常规 4 2 3 3 2" xfId="459"/>
    <cellStyle name="?鹎%U龡&amp;H齲_x0001_C铣_x0014__x0007__x0001__x0001_ 2 2 2 5_2015财政决算公开" xfId="460"/>
    <cellStyle name="60% - 强调文字颜色 5 2 3 5" xfId="461"/>
    <cellStyle name="?鹎%U龡&amp;H齲_x0001_C铣_x0014__x0007__x0001__x0001_ 2 2 2 6" xfId="462"/>
    <cellStyle name="?鹎%U龡&amp;H齲_x0001_C铣_x0014__x0007__x0001__x0001_ 2 2 2 6 2" xfId="463"/>
    <cellStyle name="?鹎%U龡&amp;H齲_x0001_C铣_x0014__x0007__x0001__x0001_ 2 4 2 8" xfId="464"/>
    <cellStyle name="60% - 强调文字颜色 5 5 2 2" xfId="465"/>
    <cellStyle name="?鹎%U龡&amp;H齲_x0001_C铣_x0014__x0007__x0001__x0001_ 5 3" xfId="466"/>
    <cellStyle name="强调文字颜色 4 2 3 2 3" xfId="467"/>
    <cellStyle name="?鹎%U龡&amp;H齲_x0001_C铣_x0014__x0007__x0001__x0001_ 2 2 2 6 2 2" xfId="468"/>
    <cellStyle name="40% - 强调文字颜色 5 3" xfId="469"/>
    <cellStyle name="好 2 4" xfId="470"/>
    <cellStyle name="?鹎%U龡&amp;H齲_x0001_C铣_x0014__x0007__x0001__x0001_ 2 2 2 6 3" xfId="471"/>
    <cellStyle name="20% - 强调文字颜色 3 3 2 3" xfId="472"/>
    <cellStyle name="常规 2 3 6 5" xfId="473"/>
    <cellStyle name="?鹎%U龡&amp;H齲_x0001_C铣_x0014__x0007__x0001__x0001_ 2 2 2 6 3 2" xfId="474"/>
    <cellStyle name="40% - 强调文字颜色 6 3" xfId="475"/>
    <cellStyle name="好 3 4" xfId="476"/>
    <cellStyle name="40% - 强调文字颜色 6 2 4 2 2" xfId="477"/>
    <cellStyle name="?鹎%U龡&amp;H齲_x0001_C铣_x0014__x0007__x0001__x0001_ 2 2 2 6 4" xfId="478"/>
    <cellStyle name="常规 4 2 3 4 2" xfId="479"/>
    <cellStyle name="?鹎%U龡&amp;H齲_x0001_C铣_x0014__x0007__x0001__x0001_ 2 2 7 4 2" xfId="480"/>
    <cellStyle name="?鹎%U龡&amp;H齲_x0001_C铣_x0014__x0007__x0001__x0001_ 2 2 2 6 5" xfId="481"/>
    <cellStyle name="?鹎%U龡&amp;H齲_x0001_C铣_x0014__x0007__x0001__x0001_ 3 2 2 3 2 2" xfId="482"/>
    <cellStyle name="?鹎%U龡&amp;H齲_x0001_C铣_x0014__x0007__x0001__x0001_ 2 2 2 6_2015财政决算公开" xfId="483"/>
    <cellStyle name="?鹎%U龡&amp;H齲_x0001_C铣_x0014__x0007__x0001__x0001_ 3 2 5 2 2" xfId="484"/>
    <cellStyle name="?鹎%U龡&amp;H齲_x0001_C铣_x0014__x0007__x0001__x0001_ 2 2 2 7" xfId="485"/>
    <cellStyle name="?鹎%U龡&amp;H齲_x0001_C铣_x0014__x0007__x0001__x0001_ 2 2 2 7 2" xfId="486"/>
    <cellStyle name="20% - 强调文字颜色 5 3_2015财政决算公开" xfId="487"/>
    <cellStyle name="常规 3 4" xfId="488"/>
    <cellStyle name="Percent_laroux" xfId="489"/>
    <cellStyle name="?鹎%U龡&amp;H齲_x0001_C铣_x0014__x0007__x0001__x0001_ 2 2 2 8 2" xfId="490"/>
    <cellStyle name="60% - 强调文字颜色 5 3 2 2 2" xfId="491"/>
    <cellStyle name="?鹎%U龡&amp;H齲_x0001_C铣_x0014__x0007__x0001__x0001_ 2 2 2 9" xfId="492"/>
    <cellStyle name="60% - 强调文字颜色 5 3 2 3" xfId="493"/>
    <cellStyle name="?鹎%U龡&amp;H齲_x0001_C铣_x0014__x0007__x0001__x0001_ 2 2 2 9 2" xfId="494"/>
    <cellStyle name="60% - 强调文字颜色 5 3 2 3 2" xfId="495"/>
    <cellStyle name="40% - 强调文字颜色 2 2 2_2015财政决算公开" xfId="496"/>
    <cellStyle name="20% - 强调文字颜色 1 2 3 4" xfId="497"/>
    <cellStyle name="20% - 强调文字颜色 1 3 2 2 2" xfId="498"/>
    <cellStyle name="?鹎%U龡&amp;H齲_x0001_C铣_x0014__x0007__x0001__x0001_ 2 3 2 4 5" xfId="499"/>
    <cellStyle name="?鹎%U龡&amp;H齲_x0001_C铣_x0014__x0007__x0001__x0001_ 2 2 2_2015财政决算公开" xfId="500"/>
    <cellStyle name="20% - 强调文字颜色 1 2 3 2_2015财政决算公开" xfId="501"/>
    <cellStyle name="?鹎%U龡&amp;H齲_x0001_C铣_x0014__x0007__x0001__x0001_ 2 2 4" xfId="502"/>
    <cellStyle name="?鹎%U龡&amp;H齲_x0001_C铣_x0014__x0007__x0001__x0001_ 2 2 3 2" xfId="503"/>
    <cellStyle name="20% - 强调文字颜色 1 2 3 3 2" xfId="504"/>
    <cellStyle name="?鹎%U龡&amp;H齲_x0001_C铣_x0014__x0007__x0001__x0001_ 2 3 2 4 4 2" xfId="505"/>
    <cellStyle name="货币 2 7 2 2" xfId="506"/>
    <cellStyle name="?鹎%U龡&amp;H齲_x0001_C铣_x0014__x0007__x0001__x0001_ 2 2 3 2 3 2" xfId="507"/>
    <cellStyle name="千位分隔 2 8" xfId="508"/>
    <cellStyle name="?鹎%U龡&amp;H齲_x0001_C铣_x0014__x0007__x0001__x0001_ 4 3_2015财政决算公开" xfId="509"/>
    <cellStyle name="货币 2 7 3" xfId="510"/>
    <cellStyle name="?鹎%U龡&amp;H齲_x0001_C铣_x0014__x0007__x0001__x0001_ 2 2 3 2 4" xfId="511"/>
    <cellStyle name="常规 8 2 2" xfId="512"/>
    <cellStyle name="货币 2 7 3 2" xfId="513"/>
    <cellStyle name="?鹎%U龡&amp;H齲_x0001_C铣_x0014__x0007__x0001__x0001_ 2 2 3 2 4 2" xfId="514"/>
    <cellStyle name="常规 8 2 2 2" xfId="515"/>
    <cellStyle name="货币 2 7 4" xfId="516"/>
    <cellStyle name="?鹎%U龡&amp;H齲_x0001_C铣_x0014__x0007__x0001__x0001_ 2 2 3 2 5" xfId="517"/>
    <cellStyle name="常规 8 2 3" xfId="518"/>
    <cellStyle name="解释性文本 4 3" xfId="519"/>
    <cellStyle name="?鹎%U龡&amp;H齲_x0001_C铣_x0014__x0007__x0001__x0001_ 2 2 9 2" xfId="520"/>
    <cellStyle name="?鹎%U龡&amp;H齲_x0001_C铣_x0014__x0007__x0001__x0001_ 2 2 3 2_2015财政决算公开" xfId="521"/>
    <cellStyle name="20% - 强调文字颜色 1 2 4 2" xfId="522"/>
    <cellStyle name="?鹎%U龡&amp;H齲_x0001_C铣_x0014__x0007__x0001__x0001_ 2 3 2" xfId="523"/>
    <cellStyle name="?鹎%U龡&amp;H齲_x0001_C铣_x0014__x0007__x0001__x0001_ 2 2 3 3" xfId="524"/>
    <cellStyle name="?鹎%U龡&amp;H齲_x0001_C铣_x0014__x0007__x0001__x0001_ 2 2 3 3 2" xfId="525"/>
    <cellStyle name="千位分隔 3 6 2" xfId="526"/>
    <cellStyle name="20% - 强调文字颜色 1 2 5" xfId="527"/>
    <cellStyle name="?鹎%U龡&amp;H齲_x0001_C铣_x0014__x0007__x0001__x0001_ 2 2 3 3 2 2" xfId="528"/>
    <cellStyle name="?鹎%U龡&amp;H齲_x0001_C铣_x0014__x0007__x0001__x0001_ 2 4" xfId="529"/>
    <cellStyle name="货币 2 8 2" xfId="530"/>
    <cellStyle name="?鹎%U龡&amp;H齲_x0001_C铣_x0014__x0007__x0001__x0001_ 2 2 3 3 3" xfId="531"/>
    <cellStyle name="千位分隔 3 7 2" xfId="532"/>
    <cellStyle name="20% - 强调文字颜色 1 3 5" xfId="533"/>
    <cellStyle name="?鹎%U龡&amp;H齲_x0001_C铣_x0014__x0007__x0001__x0001_ 2 2 3 3 3 2" xfId="534"/>
    <cellStyle name="计算 2 4" xfId="535"/>
    <cellStyle name="常规 3 5 5" xfId="536"/>
    <cellStyle name="20% - 强调文字颜色 6 2" xfId="537"/>
    <cellStyle name="?鹎%U龡&amp;H齲_x0001_C铣_x0014__x0007__x0001__x0001_ 3 2 2 2 3_2015财政决算公开" xfId="538"/>
    <cellStyle name="60% - 强调文字颜色 6 2 4" xfId="539"/>
    <cellStyle name="60% - 强调文字颜色 2 5 3 2" xfId="540"/>
    <cellStyle name="?鹎%U龡&amp;H齲_x0001_C铣_x0014__x0007__x0001__x0001_ 3 4 5_2015财政决算公开" xfId="541"/>
    <cellStyle name="?鹎%U龡&amp;H齲_x0001_C铣_x0014__x0007__x0001__x0001_ 2 2 3 3 4" xfId="542"/>
    <cellStyle name="常规 8 3 2" xfId="543"/>
    <cellStyle name="60% - 强调文字颜色 1 3 2 2 2 2" xfId="544"/>
    <cellStyle name="20% - 强调文字颜色 6 3 2 2" xfId="545"/>
    <cellStyle name="?鹎%U龡&amp;H齲_x0001_C铣_x0014__x0007__x0001__x0001_ 2 2 3 4" xfId="546"/>
    <cellStyle name="千位分隔 2 2 2 4 2" xfId="547"/>
    <cellStyle name="?鹎%U龡&amp;H齲_x0001_C铣_x0014__x0007__x0001__x0001_ 3 2 2 8" xfId="548"/>
    <cellStyle name="60% - 强调文字颜色 6 3 2 2" xfId="549"/>
    <cellStyle name="千位分隔 4 6 2" xfId="550"/>
    <cellStyle name="20% - 强调文字颜色 2 2 5" xfId="551"/>
    <cellStyle name="20% - 强调文字颜色 6 3 2 2 2 2" xfId="552"/>
    <cellStyle name="百分比 2 2 2 4" xfId="553"/>
    <cellStyle name="?鹎%U龡&amp;H齲_x0001_C铣_x0014__x0007__x0001__x0001_ 2 2 3 4 2 2" xfId="554"/>
    <cellStyle name="千位分隔 4 7" xfId="555"/>
    <cellStyle name="20% - 强调文字颜色 6 3 2 2 3" xfId="556"/>
    <cellStyle name="货币 2 9 2" xfId="557"/>
    <cellStyle name="?鹎%U龡&amp;H齲_x0001_C铣_x0014__x0007__x0001__x0001_ 2 2 3 4 3" xfId="558"/>
    <cellStyle name="千位分隔 2 2 2 5 2" xfId="559"/>
    <cellStyle name="小数 2 2 2 2" xfId="560"/>
    <cellStyle name="60% - 强调文字颜色 6 3 3 2" xfId="561"/>
    <cellStyle name="检查单元格 4 2 2 2" xfId="562"/>
    <cellStyle name="?鹎%U龡&amp;H齲_x0001_C铣_x0014__x0007__x0001__x0001_ 3 2 3 8" xfId="563"/>
    <cellStyle name="常规 43" xfId="564"/>
    <cellStyle name="常规 38" xfId="565"/>
    <cellStyle name="千位分隔 4 7 2" xfId="566"/>
    <cellStyle name="20% - 强调文字颜色 2 3 5" xfId="567"/>
    <cellStyle name="?鹎%U龡&amp;H齲_x0001_C铣_x0014__x0007__x0001__x0001_ 2 2 3 4 3 2" xfId="568"/>
    <cellStyle name="?鹎%U龡&amp;H齲_x0001_C铣_x0014__x0007__x0001__x0001_ 2 2 3 4 4" xfId="569"/>
    <cellStyle name="常规 4 2 4 2 2" xfId="570"/>
    <cellStyle name="常规 8 4 2" xfId="571"/>
    <cellStyle name="?鹎%U龡&amp;H齲_x0001_C铣_x0014__x0007__x0001__x0001_ 3 2 2 2 8" xfId="572"/>
    <cellStyle name="?鹎%U龡&amp;H齲_x0001_C铣_x0014__x0007__x0001__x0001_ 2 2 3 4 4 2" xfId="573"/>
    <cellStyle name="20% - 强调文字颜色 6 6_2015财政决算公开" xfId="574"/>
    <cellStyle name="20% - 强调文字颜色 6 3 2 3" xfId="575"/>
    <cellStyle name="40% - 强调文字颜色 5 2 3_2015财政决算公开" xfId="576"/>
    <cellStyle name="?鹎%U龡&amp;H齲_x0001_C铣_x0014__x0007__x0001__x0001_ 2 2 3 5" xfId="577"/>
    <cellStyle name="20% - 强调文字颜色 6 3 2 3 2" xfId="578"/>
    <cellStyle name="?鹎%U龡&amp;H齲_x0001_C铣_x0014__x0007__x0001__x0001_ 4 2 2 6" xfId="579"/>
    <cellStyle name="?鹎%U龡&amp;H齲_x0001_C铣_x0014__x0007__x0001__x0001_ 2 2 3 5 2" xfId="580"/>
    <cellStyle name="20% - 强调文字颜色 6 3 2 4" xfId="581"/>
    <cellStyle name="?鹎%U龡&amp;H齲_x0001_C铣_x0014__x0007__x0001__x0001_ 2 2 3 6" xfId="582"/>
    <cellStyle name="?鹎%U龡&amp;H齲_x0001_C铣_x0014__x0007__x0001__x0001_ 3 4 4 2" xfId="583"/>
    <cellStyle name="差 3 2 3 2" xfId="584"/>
    <cellStyle name="?鹎%U龡&amp;H齲_x0001_C铣_x0014__x0007__x0001__x0001_ 3 2 2 2 2 2" xfId="585"/>
    <cellStyle name="差 5 2 3" xfId="586"/>
    <cellStyle name="?鹎%U龡&amp;H齲_x0001_C铣_x0014__x0007__x0001__x0001_ 3 2 4 2 2" xfId="587"/>
    <cellStyle name="?鹎%U龡&amp;H齲_x0001_C铣_x0014__x0007__x0001__x0001_ 2 2 3 7" xfId="588"/>
    <cellStyle name="?鹎%U龡&amp;H齲_x0001_C铣_x0014__x0007__x0001__x0001_ 3 4 4 3" xfId="589"/>
    <cellStyle name="?鹎%U龡&amp;H齲_x0001_C铣_x0014__x0007__x0001__x0001_ 3 2 2 2 2 3" xfId="590"/>
    <cellStyle name="?鹎%U龡&amp;H齲_x0001_C铣_x0014__x0007__x0001__x0001_ 2 2 3 7 2" xfId="591"/>
    <cellStyle name="?鹎%U龡&amp;H齲_x0001_C铣_x0014__x0007__x0001__x0001_ 3 4 4 3 2" xfId="592"/>
    <cellStyle name="千位[0]_，" xfId="593"/>
    <cellStyle name="?鹎%U龡&amp;H齲_x0001_C铣_x0014__x0007__x0001__x0001_ 3 2 2 2 2 3 2" xfId="594"/>
    <cellStyle name="?鹎%U龡&amp;H齲_x0001_C铣_x0014__x0007__x0001__x0001_ 2 2 4 2" xfId="595"/>
    <cellStyle name="?鹎%U龡&amp;H齲_x0001_C铣_x0014__x0007__x0001__x0001_ 2 2 4 3" xfId="596"/>
    <cellStyle name="20% - 强调文字颜色 3 2 4 2 2" xfId="597"/>
    <cellStyle name="?鹎%U龡&amp;H齲_x0001_C铣_x0014__x0007__x0001__x0001_ 2 2 4 3 2" xfId="598"/>
    <cellStyle name="?鹎%U龡&amp;H齲_x0001_C铣_x0014__x0007__x0001__x0001_ 2 4 2 2_2015财政决算公开" xfId="599"/>
    <cellStyle name="no dec 2" xfId="600"/>
    <cellStyle name="20% - 强调文字颜色 6 3 3 2" xfId="601"/>
    <cellStyle name="?鹎%U龡&amp;H齲_x0001_C铣_x0014__x0007__x0001__x0001_ 2 2 4 4" xfId="602"/>
    <cellStyle name="20% - 强调文字颜色 6 3 3 2 2" xfId="603"/>
    <cellStyle name="?鹎%U龡&amp;H齲_x0001_C铣_x0014__x0007__x0001__x0001_ 2 2 4 4 2" xfId="604"/>
    <cellStyle name="20% - 强调文字颜色 6 3 3 3" xfId="605"/>
    <cellStyle name="20% - 强调文字颜色 5 2 2 2 2 2" xfId="606"/>
    <cellStyle name="?鹎%U龡&amp;H齲_x0001_C铣_x0014__x0007__x0001__x0001_ 2 2 4 5" xfId="607"/>
    <cellStyle name="20% - 强调文字颜色 2 2 4 2 2" xfId="608"/>
    <cellStyle name="?鹎%U龡&amp;H齲_x0001_C铣_x0014__x0007__x0001__x0001_ 3 4 6 5" xfId="609"/>
    <cellStyle name="?鹎%U龡&amp;H齲_x0001_C铣_x0014__x0007__x0001__x0001_ 3 2 2 2 4 5" xfId="610"/>
    <cellStyle name="20% - 强调文字颜色 4 6 2" xfId="611"/>
    <cellStyle name="数字 2 4" xfId="612"/>
    <cellStyle name="?鹎%U龡&amp;H齲_x0001_C铣_x0014__x0007__x0001__x0001_ 2 2 4_2015财政决算公开" xfId="613"/>
    <cellStyle name="常规 11 2" xfId="614"/>
    <cellStyle name="?鹎%U龡&amp;H齲_x0001_C铣_x0014__x0007__x0001__x0001_ 2 2 5" xfId="615"/>
    <cellStyle name="常规 11 2 2" xfId="616"/>
    <cellStyle name="烹拳 [0]_laroux" xfId="617"/>
    <cellStyle name="?鹎%U龡&amp;H齲_x0001_C铣_x0014__x0007__x0001__x0001_ 2 2 5 2" xfId="618"/>
    <cellStyle name="常规 11 2 2 2" xfId="619"/>
    <cellStyle name="?鹎%U龡&amp;H齲_x0001_C铣_x0014__x0007__x0001__x0001_ 2 2 5 2 2" xfId="620"/>
    <cellStyle name="60% - 强调文字颜色 3 3 5" xfId="621"/>
    <cellStyle name="60% - 强调文字颜色 2 2 4 3" xfId="622"/>
    <cellStyle name="常规 11 2 3" xfId="623"/>
    <cellStyle name="?鹎%U龡&amp;H齲_x0001_C铣_x0014__x0007__x0001__x0001_ 2 2 5 3" xfId="624"/>
    <cellStyle name="常规 11 2 3 2" xfId="625"/>
    <cellStyle name="?鹎%U龡&amp;H齲_x0001_C铣_x0014__x0007__x0001__x0001_ 2 2 5 3 2" xfId="626"/>
    <cellStyle name="20% - 强调文字颜色 6 3 4 2" xfId="627"/>
    <cellStyle name="20% - 强调文字颜色 4 5 2 2 2" xfId="628"/>
    <cellStyle name="?鹎%U龡&amp;H齲_x0001_C铣_x0014__x0007__x0001__x0001_ 2 2 5 4" xfId="629"/>
    <cellStyle name="强调文字颜色 1 3 3 2 2" xfId="630"/>
    <cellStyle name="常规 11 2 4" xfId="631"/>
    <cellStyle name="?鹎%U龡&amp;H齲_x0001_C铣_x0014__x0007__x0001__x0001_ 2 2 5 4 2" xfId="632"/>
    <cellStyle name="60% - 强调文字颜色 2 3 2 2 3" xfId="633"/>
    <cellStyle name="?鹎%U龡&amp;H齲_x0001_C铣_x0014__x0007__x0001__x0001_ 2 4 4 2 2" xfId="634"/>
    <cellStyle name="注释 2 2 3" xfId="635"/>
    <cellStyle name="40% - 强调文字颜色 5 6 3" xfId="636"/>
    <cellStyle name="?鹎%U龡&amp;H齲_x0001_C铣_x0014__x0007__x0001__x0001_ 2 2 5 5" xfId="637"/>
    <cellStyle name="常规 11 2 5" xfId="638"/>
    <cellStyle name="千位分隔 3 2 3 2 2" xfId="639"/>
    <cellStyle name="?鹎%U龡&amp;H齲_x0001_C铣_x0014__x0007__x0001__x0001_ 2 4 5 4" xfId="640"/>
    <cellStyle name="常规 13 2 4" xfId="641"/>
    <cellStyle name="?鹎%U龡&amp;H齲_x0001_C铣_x0014__x0007__x0001__x0001_ 2 2 5_2015财政决算公开" xfId="642"/>
    <cellStyle name="常规 11 3" xfId="643"/>
    <cellStyle name="?鹎%U龡&amp;H齲_x0001_C铣_x0014__x0007__x0001__x0001_ 3 2 2 2 7 2" xfId="644"/>
    <cellStyle name="?鹎%U龡&amp;H齲_x0001_C铣_x0014__x0007__x0001__x0001_ 3 4 9 2" xfId="645"/>
    <cellStyle name="?鹎%U龡&amp;H齲_x0001_C铣_x0014__x0007__x0001__x0001_ 2 2 6" xfId="646"/>
    <cellStyle name="?鹎%U龡&amp;H齲_x0001_C铣_x0014__x0007__x0001__x0001_ 2 2 6 2" xfId="647"/>
    <cellStyle name="40% - 强调文字颜色 2 3 2 2 3" xfId="648"/>
    <cellStyle name="常规 11 3 2" xfId="649"/>
    <cellStyle name="?鹎%U龡&amp;H齲_x0001_C铣_x0014__x0007__x0001__x0001_ 2 3 2 2 3" xfId="650"/>
    <cellStyle name="检查单元格 2 2 4" xfId="651"/>
    <cellStyle name="60% - 强调文字颜色 4 3 5" xfId="652"/>
    <cellStyle name="?鹎%U龡&amp;H齲_x0001_C铣_x0014__x0007__x0001__x0001_ 2 2 6 2 2" xfId="653"/>
    <cellStyle name="注释 4 3" xfId="654"/>
    <cellStyle name="常规 11 3 2 2" xfId="655"/>
    <cellStyle name="常规 18" xfId="656"/>
    <cellStyle name="常规 23" xfId="657"/>
    <cellStyle name="?鹎%U龡&amp;H齲_x0001_C铣_x0014__x0007__x0001__x0001_ 2 3 2 2 3 2" xfId="658"/>
    <cellStyle name="?鹎%U龡&amp;H齲_x0001_C铣_x0014__x0007__x0001__x0001_ 2 2 6 3" xfId="659"/>
    <cellStyle name="常规 11 3 3" xfId="660"/>
    <cellStyle name="?鹎%U龡&amp;H齲_x0001_C铣_x0014__x0007__x0001__x0001_ 2 3 2 2 4" xfId="661"/>
    <cellStyle name="检查单元格 2 3 4" xfId="662"/>
    <cellStyle name="?鹎%U龡&amp;H齲_x0001_C铣_x0014__x0007__x0001__x0001_ 2 2 6 3 2" xfId="663"/>
    <cellStyle name="注释 5 3" xfId="664"/>
    <cellStyle name="常规 68" xfId="665"/>
    <cellStyle name="?鹎%U龡&amp;H齲_x0001_C铣_x0014__x0007__x0001__x0001_ 2 3 2 2 4 2" xfId="666"/>
    <cellStyle name="?鹎%U龡&amp;H齲_x0001_C铣_x0014__x0007__x0001__x0001_ 2 2 6 4" xfId="667"/>
    <cellStyle name="表标题 2 2 2" xfId="668"/>
    <cellStyle name="常规 11 3 4" xfId="669"/>
    <cellStyle name="?鹎%U龡&amp;H齲_x0001_C铣_x0014__x0007__x0001__x0001_ 2 3 2 2 5" xfId="670"/>
    <cellStyle name="?鹎%U龡&amp;H齲_x0001_C铣_x0014__x0007__x0001__x0001_ 2 2 6_2015财政决算公开" xfId="671"/>
    <cellStyle name="40% - 强调文字颜色 1 3 2 3 2" xfId="672"/>
    <cellStyle name="链接单元格 3 2 2" xfId="673"/>
    <cellStyle name="?鹎%U龡&amp;H齲_x0001_C铣_x0014__x0007__x0001__x0001_ 2 2 7" xfId="674"/>
    <cellStyle name="货币 2 3 3 2" xfId="675"/>
    <cellStyle name="常规 11 4" xfId="676"/>
    <cellStyle name="货币 2 3 3 2 2" xfId="677"/>
    <cellStyle name="常规 11 4 2" xfId="678"/>
    <cellStyle name="链接单元格 3 2 2 2" xfId="679"/>
    <cellStyle name="?鹎%U龡&amp;H齲_x0001_C铣_x0014__x0007__x0001__x0001_ 2 2 7 2" xfId="680"/>
    <cellStyle name="解释性文本 2 3" xfId="681"/>
    <cellStyle name="20% - 强调文字颜色 1 2 2 2" xfId="682"/>
    <cellStyle name="标题 5" xfId="683"/>
    <cellStyle name="?鹎%U龡&amp;H齲_x0001_C铣_x0014__x0007__x0001__x0001_ 2 3 2 3 3" xfId="684"/>
    <cellStyle name="?鹎%U龡&amp;H齲_x0001_C铣_x0014__x0007__x0001__x0001_ 2 2 7 3" xfId="685"/>
    <cellStyle name="解释性文本 2 4" xfId="686"/>
    <cellStyle name="20% - 强调文字颜色 1 2 2 3" xfId="687"/>
    <cellStyle name="标题 6" xfId="688"/>
    <cellStyle name="?鹎%U龡&amp;H齲_x0001_C铣_x0014__x0007__x0001__x0001_ 2 3 2 3 4" xfId="689"/>
    <cellStyle name="?鹎%U龡&amp;H齲_x0001_C铣_x0014__x0007__x0001__x0001_ 2 2 7 3 2" xfId="690"/>
    <cellStyle name="?鹎%U龡&amp;H齲_x0001_C铣_x0014__x0007__x0001__x0001_ 2 4 10" xfId="691"/>
    <cellStyle name="常规 2 2 2 2_2015财政决算公开" xfId="692"/>
    <cellStyle name="?鹎%U龡&amp;H齲_x0001_C铣_x0014__x0007__x0001__x0001_ 2 2 7 4" xfId="693"/>
    <cellStyle name="表标题 2 3 2" xfId="694"/>
    <cellStyle name="?鹎%U龡&amp;H齲_x0001_C铣_x0014__x0007__x0001__x0001_ 2 4 4 4 2" xfId="695"/>
    <cellStyle name="常规 2 3 2 3 5" xfId="696"/>
    <cellStyle name="注释 2 4 3" xfId="697"/>
    <cellStyle name="20% - 强调文字颜色 3 5_2015财政决算公开" xfId="698"/>
    <cellStyle name="?鹎%U龡&amp;H齲_x0001_C铣_x0014__x0007__x0001__x0001_ 2 2 7 5" xfId="699"/>
    <cellStyle name="20% - 强调文字颜色 6 3 2" xfId="700"/>
    <cellStyle name="常规 14 7" xfId="701"/>
    <cellStyle name="?鹎%U龡&amp;H齲_x0001_C铣_x0014__x0007__x0001__x0001_ 2 2 7_2015财政决算公开" xfId="702"/>
    <cellStyle name="解释性文本 3 2 2 2" xfId="703"/>
    <cellStyle name="60% - 强调文字颜色 6 2 5 2" xfId="704"/>
    <cellStyle name="?鹎%U龡&amp;H齲_x0001_C铣_x0014__x0007__x0001__x0001_ 2 3" xfId="705"/>
    <cellStyle name="60% - 强调文字颜色 2 7 2" xfId="706"/>
    <cellStyle name="?鹎%U龡&amp;H齲_x0001_C铣_x0014__x0007__x0001__x0001_ 4 10" xfId="707"/>
    <cellStyle name="?鹎%U龡&amp;H齲_x0001_C铣_x0014__x0007__x0001__x0001_ 2 2 9" xfId="708"/>
    <cellStyle name="货币 2 3 3 4" xfId="709"/>
    <cellStyle name="常规 11 6" xfId="710"/>
    <cellStyle name="?鹎%U龡&amp;H齲_x0001_C铣_x0014__x0007__x0001__x0001_ 2 2_2015财政决算公开" xfId="711"/>
    <cellStyle name="货币 3 2 8" xfId="712"/>
    <cellStyle name="常规 28 3" xfId="713"/>
    <cellStyle name="?鹎%U龡&amp;H齲_x0001_C铣_x0014__x0007__x0001__x0001_ 3 3 5 3" xfId="714"/>
    <cellStyle name="40% - 强调文字颜色 2 2_2015财政决算公开" xfId="715"/>
    <cellStyle name="?鹎%U龡&amp;H齲_x0001_C铣_x0014__x0007__x0001__x0001_ 3 2 3 3 3" xfId="716"/>
    <cellStyle name="?鹎%U龡&amp;H齲_x0001_C铣_x0014__x0007__x0001__x0001_ 2 3 2 2" xfId="717"/>
    <cellStyle name="40% - 强调文字颜色 4 5 2_2015财政决算公开" xfId="718"/>
    <cellStyle name="?鹎%U龡&amp;H齲_x0001_C铣_x0014__x0007__x0001__x0001_ 2 3 2 2 2" xfId="719"/>
    <cellStyle name="?鹎%U龡&amp;H齲_x0001_C铣_x0014__x0007__x0001__x0001_ 2 3 2 2 2 2" xfId="720"/>
    <cellStyle name="?鹎%U龡&amp;H齲_x0001_C铣_x0014__x0007__x0001__x0001_ 3 2 5 3 2" xfId="721"/>
    <cellStyle name="?鹎%U龡&amp;H齲_x0001_C铣_x0014__x0007__x0001__x0001_ 3 2 2 3 3 2" xfId="722"/>
    <cellStyle name="?鹎%U龡&amp;H齲_x0001_C铣_x0014__x0007__x0001__x0001_ 2 3 2 2_2015财政决算公开" xfId="723"/>
    <cellStyle name="?鹎%U龡&amp;H齲_x0001_C铣_x0014__x0007__x0001__x0001_ 2 3 2 3" xfId="724"/>
    <cellStyle name="?鹎%U龡&amp;H齲_x0001_C铣_x0014__x0007__x0001__x0001_ 2 3 2 3_2015财政决算公开" xfId="725"/>
    <cellStyle name="40% - 强调文字颜色 3 7 2" xfId="726"/>
    <cellStyle name="20% - 强调文字颜色 5 2 3 2 2" xfId="727"/>
    <cellStyle name="强调文字颜色 3 2 2 2" xfId="728"/>
    <cellStyle name="?鹎%U龡&amp;H齲_x0001_C铣_x0014__x0007__x0001__x0001_ 2 3 2 4" xfId="729"/>
    <cellStyle name="强调文字颜色 3 2 2 2 2" xfId="730"/>
    <cellStyle name="?鹎%U龡&amp;H齲_x0001_C铣_x0014__x0007__x0001__x0001_ 2 3 2 4 2" xfId="731"/>
    <cellStyle name="?鹎%U龡&amp;H齲_x0001_C铣_x0014__x0007__x0001__x0001_ 2 3 4_2015财政决算公开" xfId="732"/>
    <cellStyle name="常规 8 3 3" xfId="733"/>
    <cellStyle name="强调文字颜色 3 2 2 2 2 2" xfId="734"/>
    <cellStyle name="?鹎%U龡&amp;H齲_x0001_C铣_x0014__x0007__x0001__x0001_ 2 3 2 4 2 2" xfId="735"/>
    <cellStyle name="20% - 强调文字颜色 5 2 4" xfId="736"/>
    <cellStyle name="?鹎%U龡&amp;H齲_x0001_C铣_x0014__x0007__x0001__x0001_ 2 3 2 4_2015财政决算公开" xfId="737"/>
    <cellStyle name="40% - 着色 4" xfId="738"/>
    <cellStyle name="?鹎%U龡&amp;H齲_x0001_C铣_x0014__x0007__x0001__x0001_ 3 2 2 2 2 4 2" xfId="739"/>
    <cellStyle name="?鹎%U龡&amp;H齲_x0001_C铣_x0014__x0007__x0001__x0001_ 3 4 4 4 2" xfId="740"/>
    <cellStyle name="强调文字颜色 3 2 2 3" xfId="741"/>
    <cellStyle name="?鹎%U龡&amp;H齲_x0001_C铣_x0014__x0007__x0001__x0001_ 2 3 2 5" xfId="742"/>
    <cellStyle name="强调文字颜色 3 2 2 3 2" xfId="743"/>
    <cellStyle name="?鹎%U龡&amp;H齲_x0001_C铣_x0014__x0007__x0001__x0001_ 2 3 2 5 2" xfId="744"/>
    <cellStyle name="强调文字颜色 3 2 2 4" xfId="745"/>
    <cellStyle name="?鹎%U龡&amp;H齲_x0001_C铣_x0014__x0007__x0001__x0001_ 2 3 2 6" xfId="746"/>
    <cellStyle name="?鹎%U龡&amp;H齲_x0001_C铣_x0014__x0007__x0001__x0001_ 2 3 2 6 2" xfId="747"/>
    <cellStyle name="货币 4 9" xfId="748"/>
    <cellStyle name="?鹎%U龡&amp;H齲_x0001_C铣_x0014__x0007__x0001__x0001_ 3 2 2 5_2015财政决算公开" xfId="749"/>
    <cellStyle name="?鹎%U龡&amp;H齲_x0001_C铣_x0014__x0007__x0001__x0001_ 3 2 7_2015财政决算公开" xfId="750"/>
    <cellStyle name="千位分隔 9 2" xfId="751"/>
    <cellStyle name="?鹎%U龡&amp;H齲_x0001_C铣_x0014__x0007__x0001__x0001_ 4 2 6 2" xfId="752"/>
    <cellStyle name="?鹎%U龡&amp;H齲_x0001_C铣_x0014__x0007__x0001__x0001_ 2 3 2 7" xfId="753"/>
    <cellStyle name="强调文字颜色 4 2 2 2 2" xfId="754"/>
    <cellStyle name="?鹎%U龡&amp;H齲_x0001_C铣_x0014__x0007__x0001__x0001_ 3 3 2 4 2" xfId="755"/>
    <cellStyle name="?鹎%U龡&amp;H齲_x0001_C铣_x0014__x0007__x0001__x0001_ 2 3 2 7 2" xfId="756"/>
    <cellStyle name="强调文字颜色 4 2 2 2 2 2" xfId="757"/>
    <cellStyle name="?鹎%U龡&amp;H齲_x0001_C铣_x0014__x0007__x0001__x0001_ 3 3 2 4 2 2" xfId="758"/>
    <cellStyle name="?鹎%U龡&amp;H齲_x0001_C铣_x0014__x0007__x0001__x0001_ 2 3 3" xfId="759"/>
    <cellStyle name="?鹎%U龡&amp;H齲_x0001_C铣_x0014__x0007__x0001__x0001_ 2 3 3 2" xfId="760"/>
    <cellStyle name="?鹎%U龡&amp;H齲_x0001_C铣_x0014__x0007__x0001__x0001_ 2 3 3 3" xfId="761"/>
    <cellStyle name="?鹎%U龡&amp;H齲_x0001_C铣_x0014__x0007__x0001__x0001_ 2 3 3 3 2" xfId="762"/>
    <cellStyle name="20% - 强调文字颜色 6 4 2 2 2" xfId="763"/>
    <cellStyle name="强调文字颜色 3 2 3 2 2" xfId="764"/>
    <cellStyle name="?鹎%U龡&amp;H齲_x0001_C铣_x0014__x0007__x0001__x0001_ 2 3 3 4 2" xfId="765"/>
    <cellStyle name="60% - 着色 4 2" xfId="766"/>
    <cellStyle name="20% - 强调文字颜色 6 4 2 3" xfId="767"/>
    <cellStyle name="强调文字颜色 3 2 3 3" xfId="768"/>
    <cellStyle name="?鹎%U龡&amp;H齲_x0001_C铣_x0014__x0007__x0001__x0001_ 2 3 3 5" xfId="769"/>
    <cellStyle name="标题 1 2 2" xfId="770"/>
    <cellStyle name="?鹎%U龡&amp;H齲_x0001_C铣_x0014__x0007__x0001__x0001_ 3 2 5" xfId="771"/>
    <cellStyle name="后继超级链接 3 2" xfId="772"/>
    <cellStyle name="?鹎%U龡&amp;H齲_x0001_C铣_x0014__x0007__x0001__x0001_ 3 2 2 3" xfId="773"/>
    <cellStyle name="?鹎%U龡&amp;H齲_x0001_C铣_x0014__x0007__x0001__x0001_ 2 3 3_2015财政决算公开" xfId="774"/>
    <cellStyle name="?鹎%U龡&amp;H齲_x0001_C铣_x0014__x0007__x0001__x0001_ 2 3 4" xfId="775"/>
    <cellStyle name="40% - 强调文字颜色 6 5_2015财政决算公开" xfId="776"/>
    <cellStyle name="?鹎%U龡&amp;H齲_x0001_C铣_x0014__x0007__x0001__x0001_ 2 3_2015财政决算公开" xfId="777"/>
    <cellStyle name="?鹎%U龡&amp;H齲_x0001_C铣_x0014__x0007__x0001__x0001_ 2 3 4 2" xfId="778"/>
    <cellStyle name="60% - 强调文字颜色 2 2 2 2 3" xfId="779"/>
    <cellStyle name="?鹎%U龡&amp;H齲_x0001_C铣_x0014__x0007__x0001__x0001_ 2 3 4 2 2" xfId="780"/>
    <cellStyle name="40% - 强调文字颜色 4 2 2 2_2015财政决算公开" xfId="781"/>
    <cellStyle name="?鹎%U龡&amp;H齲_x0001_C铣_x0014__x0007__x0001__x0001_ 2 3 4 3" xfId="782"/>
    <cellStyle name="20% - 强调文字颜色 6 4 3 2" xfId="783"/>
    <cellStyle name="强调文字颜色 3 2 4 2" xfId="784"/>
    <cellStyle name="?鹎%U龡&amp;H齲_x0001_C铣_x0014__x0007__x0001__x0001_ 2 3 4 4" xfId="785"/>
    <cellStyle name="强调文字颜色 3 2 4 2 2" xfId="786"/>
    <cellStyle name="?鹎%U龡&amp;H齲_x0001_C铣_x0014__x0007__x0001__x0001_ 2 3 4 4 2" xfId="787"/>
    <cellStyle name="常规 2 2 2 3 5" xfId="788"/>
    <cellStyle name="强调文字颜色 3 2 4 3" xfId="789"/>
    <cellStyle name="?鹎%U龡&amp;H齲_x0001_C铣_x0014__x0007__x0001__x0001_ 2 3 4 5" xfId="790"/>
    <cellStyle name="标题 1 3 2" xfId="791"/>
    <cellStyle name="?鹎%U龡&amp;H齲_x0001_C铣_x0014__x0007__x0001__x0001_ 2 3 5" xfId="792"/>
    <cellStyle name="好 4 2 2" xfId="793"/>
    <cellStyle name="常规 12 2" xfId="794"/>
    <cellStyle name="60% - 强调文字颜色 2 2 3 2 3" xfId="795"/>
    <cellStyle name="60% - 强调文字颜色 3 2 4 3" xfId="796"/>
    <cellStyle name="?鹎%U龡&amp;H齲_x0001_C铣_x0014__x0007__x0001__x0001_ 2 3 5 2 2" xfId="797"/>
    <cellStyle name="常规 12 2 2 2" xfId="798"/>
    <cellStyle name="千位分隔 2 2 8" xfId="799"/>
    <cellStyle name="?鹎%U龡&amp;H齲_x0001_C铣_x0014__x0007__x0001__x0001_ 2 3 5 3 2" xfId="800"/>
    <cellStyle name="常规 2 2 3 2 5" xfId="801"/>
    <cellStyle name="常规 12 2 3 2" xfId="802"/>
    <cellStyle name="?鹎%U龡&amp;H齲_x0001_C铣_x0014__x0007__x0001__x0001_ 2 3 5_2015财政决算公开" xfId="803"/>
    <cellStyle name="常规 12 2_2015财政决算公开" xfId="804"/>
    <cellStyle name="20% - 强调文字颜色 5 6 3" xfId="805"/>
    <cellStyle name="60% - 强调文字颜色 1 5 2 2" xfId="806"/>
    <cellStyle name="?鹎%U龡&amp;H齲_x0001_C铣_x0014__x0007__x0001__x0001_ 2 3 6" xfId="807"/>
    <cellStyle name="好 4 2 3" xfId="808"/>
    <cellStyle name="常规 12 3" xfId="809"/>
    <cellStyle name="?鹎%U龡&amp;H齲_x0001_C铣_x0014__x0007__x0001__x0001_ 2 3 6 2" xfId="810"/>
    <cellStyle name="常规 12 3 2" xfId="811"/>
    <cellStyle name="?鹎%U龡&amp;H齲_x0001_C铣_x0014__x0007__x0001__x0001_ 2 3 6 2 2" xfId="812"/>
    <cellStyle name="常规 12 3 2 2" xfId="813"/>
    <cellStyle name="?鹎%U龡&amp;H齲_x0001_C铣_x0014__x0007__x0001__x0001_ 2 3 6 3" xfId="814"/>
    <cellStyle name="常规 12 3 3" xfId="815"/>
    <cellStyle name="霓付_laroux" xfId="816"/>
    <cellStyle name="千位分隔 3 2 8" xfId="817"/>
    <cellStyle name="?鹎%U龡&amp;H齲_x0001_C铣_x0014__x0007__x0001__x0001_ 2 3 6 3 2" xfId="818"/>
    <cellStyle name="千位分隔 3 2 2 3 2" xfId="819"/>
    <cellStyle name="?鹎%U龡&amp;H齲_x0001_C铣_x0014__x0007__x0001__x0001_ 2 3 6 4" xfId="820"/>
    <cellStyle name="表标题 3 2 2" xfId="821"/>
    <cellStyle name="?鹎%U龡&amp;H齲_x0001_C铣_x0014__x0007__x0001__x0001_ 2 4 5_2015财政决算公开" xfId="822"/>
    <cellStyle name="注释 3 3 2 2" xfId="823"/>
    <cellStyle name="40% - 强调文字颜色 1 4 4" xfId="824"/>
    <cellStyle name="常规 13 2_2015财政决算公开" xfId="825"/>
    <cellStyle name="?鹎%U龡&amp;H齲_x0001_C铣_x0014__x0007__x0001__x0001_ 2 3 6 4 2" xfId="826"/>
    <cellStyle name="链接单元格 3 3 2" xfId="827"/>
    <cellStyle name="?鹎%U龡&amp;H齲_x0001_C铣_x0014__x0007__x0001__x0001_ 2 3 7" xfId="828"/>
    <cellStyle name="货币 2 3 4 2" xfId="829"/>
    <cellStyle name="常规 12 4" xfId="830"/>
    <cellStyle name="?鹎%U龡&amp;H齲_x0001_C铣_x0014__x0007__x0001__x0001_ 2 3 7 2" xfId="831"/>
    <cellStyle name="货币 2 3 4 2 2" xfId="832"/>
    <cellStyle name="常规 12 4 2" xfId="833"/>
    <cellStyle name="?鹎%U龡&amp;H齲_x0001_C铣_x0014__x0007__x0001__x0001_ 4 3 4 2" xfId="834"/>
    <cellStyle name="?鹎%U龡&amp;H齲_x0001_C铣_x0014__x0007__x0001__x0001_ 3 3 3 2 2" xfId="835"/>
    <cellStyle name="?鹎%U龡&amp;H齲_x0001_C铣_x0014__x0007__x0001__x0001_ 3 2" xfId="836"/>
    <cellStyle name="?鹎%U龡&amp;H齲_x0001_C铣_x0014__x0007__x0001__x0001_ 2 3 8" xfId="837"/>
    <cellStyle name="货币 2 3 4 3" xfId="838"/>
    <cellStyle name="常规 12 5" xfId="839"/>
    <cellStyle name="?鹎%U龡&amp;H齲_x0001_C铣_x0014__x0007__x0001__x0001_ 3 2 2" xfId="840"/>
    <cellStyle name="?鹎%U龡&amp;H齲_x0001_C铣_x0014__x0007__x0001__x0001_ 2 3 8 2" xfId="841"/>
    <cellStyle name="货币 2 3 4 3 2" xfId="842"/>
    <cellStyle name="常规 12 5 2" xfId="843"/>
    <cellStyle name="?鹎%U龡&amp;H齲_x0001_C铣_x0014__x0007__x0001__x0001_ 2 3 9" xfId="844"/>
    <cellStyle name="货币 2 3 4 4" xfId="845"/>
    <cellStyle name="常规 12 6" xfId="846"/>
    <cellStyle name="?鹎%U龡&amp;H齲_x0001_C铣_x0014__x0007__x0001__x0001_ 2 3 9 2" xfId="847"/>
    <cellStyle name="货币 2 3 4 4 2" xfId="848"/>
    <cellStyle name="?鹎%U龡&amp;H齲_x0001_C铣_x0014__x0007__x0001__x0001_ 2 4 2" xfId="849"/>
    <cellStyle name="?鹎%U龡&amp;H齲_x0001_C铣_x0014__x0007__x0001__x0001_ 2 5 3 2" xfId="850"/>
    <cellStyle name="好 2" xfId="851"/>
    <cellStyle name="差 2 3 2 2" xfId="852"/>
    <cellStyle name="?鹎%U龡&amp;H齲_x0001_C铣_x0014__x0007__x0001__x0001_ 4 2 4_2015财政决算公开" xfId="853"/>
    <cellStyle name="货币 2 3 6" xfId="854"/>
    <cellStyle name="?鹎%U龡&amp;H齲_x0001_C铣_x0014__x0007__x0001__x0001_ 2 4 2 2 2" xfId="855"/>
    <cellStyle name="40% - 强调文字颜色 3 6 3" xfId="856"/>
    <cellStyle name="?鹎%U龡&amp;H齲_x0001_C铣_x0014__x0007__x0001__x0001_ 3 3 2 2_2015财政决算公开" xfId="857"/>
    <cellStyle name="强调文字颜色 3 3 2 4" xfId="858"/>
    <cellStyle name="?鹎%U龡&amp;H齲_x0001_C铣_x0014__x0007__x0001__x0001_ 2 4 2 6" xfId="859"/>
    <cellStyle name="?鹎%U龡&amp;H齲_x0001_C铣_x0014__x0007__x0001__x0001_ 2 4 2 2 2 2" xfId="860"/>
    <cellStyle name="?鹎%U龡&amp;H齲_x0001_C铣_x0014__x0007__x0001__x0001_ 2 4 2 2 3" xfId="861"/>
    <cellStyle name="?鹎%U龡&amp;H齲_x0001_C铣_x0014__x0007__x0001__x0001_ 3 2 6 2" xfId="862"/>
    <cellStyle name="?鹎%U龡&amp;H齲_x0001_C铣_x0014__x0007__x0001__x0001_ 3 2 2 4 2" xfId="863"/>
    <cellStyle name="20% - 强调文字颜色 1 6" xfId="864"/>
    <cellStyle name="?鹎%U龡&amp;H齲_x0001_C铣_x0014__x0007__x0001__x0001_ 3 6 4" xfId="865"/>
    <cellStyle name="?鹎%U龡&amp;H齲_x0001_C铣_x0014__x0007__x0001__x0001_ 2 4 2 2 3 2" xfId="866"/>
    <cellStyle name="?鹎%U龡&amp;H齲_x0001_C铣_x0014__x0007__x0001__x0001_ 3 2 6 2 2" xfId="867"/>
    <cellStyle name="?鹎%U龡&amp;H齲_x0001_C铣_x0014__x0007__x0001__x0001_ 3 2 2 4 2 2" xfId="868"/>
    <cellStyle name="20% - 强调文字颜色 1 6 2" xfId="869"/>
    <cellStyle name="?鹎%U龡&amp;H齲_x0001_C铣_x0014__x0007__x0001__x0001_ 2 4 2 2 4" xfId="870"/>
    <cellStyle name="货币 3 2 3 3 2" xfId="871"/>
    <cellStyle name="?鹎%U龡&amp;H齲_x0001_C铣_x0014__x0007__x0001__x0001_ 3 2 6 3" xfId="872"/>
    <cellStyle name="?鹎%U龡&amp;H齲_x0001_C铣_x0014__x0007__x0001__x0001_ 3 2 2 4 3" xfId="873"/>
    <cellStyle name="60% - 强调文字颜色 4 4 2 2" xfId="874"/>
    <cellStyle name="20% - 强调文字颜色 1 7" xfId="875"/>
    <cellStyle name="?鹎%U龡&amp;H齲_x0001_C铣_x0014__x0007__x0001__x0001_ 2 4 2 2 4 2" xfId="876"/>
    <cellStyle name="?鹎%U龡&amp;H齲_x0001_C铣_x0014__x0007__x0001__x0001_ 3 2 6 3 2" xfId="877"/>
    <cellStyle name="?鹎%U龡&amp;H齲_x0001_C铣_x0014__x0007__x0001__x0001_ 3 2 2 4 3 2" xfId="878"/>
    <cellStyle name="60% - 强调文字颜色 4 4 2 2 2" xfId="879"/>
    <cellStyle name="20% - 强调文字颜色 1 7 2" xfId="880"/>
    <cellStyle name="差 2 3 3" xfId="881"/>
    <cellStyle name="?鹎%U龡&amp;H齲_x0001_C铣_x0014__x0007__x0001__x0001_ 2 5 4" xfId="882"/>
    <cellStyle name="?鹎%U龡&amp;H齲_x0001_C铣_x0014__x0007__x0001__x0001_ 2 4 2 3" xfId="883"/>
    <cellStyle name="千位分隔 4 6 4" xfId="884"/>
    <cellStyle name="20% - 强调文字颜色 2 2 7" xfId="885"/>
    <cellStyle name="?鹎%U龡&amp;H齲_x0001_C铣_x0014__x0007__x0001__x0001_ 3 2 2 2 4 2 2" xfId="886"/>
    <cellStyle name="?鹎%U龡&amp;H齲_x0001_C铣_x0014__x0007__x0001__x0001_ 3 4 6 2 2" xfId="887"/>
    <cellStyle name="?鹎%U龡&amp;H齲_x0001_C铣_x0014__x0007__x0001__x0001_ 2 4 2 3_2015财政决算公开" xfId="888"/>
    <cellStyle name="常规 2 4 2 8" xfId="889"/>
    <cellStyle name="强调文字颜色 3 3 2 2" xfId="890"/>
    <cellStyle name="?鹎%U龡&amp;H齲_x0001_C铣_x0014__x0007__x0001__x0001_ 2 4 2 4" xfId="891"/>
    <cellStyle name="强调文字颜色 3 3 2 2 2" xfId="892"/>
    <cellStyle name="?鹎%U龡&amp;H齲_x0001_C铣_x0014__x0007__x0001__x0001_ 2 4 2 4 2" xfId="893"/>
    <cellStyle name="强调文字颜色 3 3 2 2 2 2" xfId="894"/>
    <cellStyle name="?鹎%U龡&amp;H齲_x0001_C铣_x0014__x0007__x0001__x0001_ 2 4 2 4 2 2" xfId="895"/>
    <cellStyle name="?鹎%U龡&amp;H齲_x0001_C铣_x0014__x0007__x0001__x0001_ 3 2 2 6 2" xfId="896"/>
    <cellStyle name="20% - 强调文字颜色 3 6" xfId="897"/>
    <cellStyle name="?鹎%U龡&amp;H齲_x0001_C铣_x0014__x0007__x0001__x0001_ 3 2 8 2" xfId="898"/>
    <cellStyle name="20% - 强调文字颜色 2 2 3 2" xfId="899"/>
    <cellStyle name="强调文字颜色 3 3 2 2 3" xfId="900"/>
    <cellStyle name="百分比 2 2 2 2 2" xfId="901"/>
    <cellStyle name="?鹎%U龡&amp;H齲_x0001_C铣_x0014__x0007__x0001__x0001_ 2 4 2 4 3" xfId="902"/>
    <cellStyle name="输入 8" xfId="903"/>
    <cellStyle name="?鹎%U龡&amp;H齲_x0001_C铣_x0014__x0007__x0001__x0001_ 3 2 3 4 5" xfId="904"/>
    <cellStyle name="20% - 强调文字颜色 2 2 3 2 2" xfId="905"/>
    <cellStyle name="千位分隔 11" xfId="906"/>
    <cellStyle name="?鹎%U龡&amp;H齲_x0001_C铣_x0014__x0007__x0001__x0001_ 3 3 6 5" xfId="907"/>
    <cellStyle name="百分比 2 2 2 2 2 2" xfId="908"/>
    <cellStyle name="?鹎%U龡&amp;H齲_x0001_C铣_x0014__x0007__x0001__x0001_ 2 4 2 4 3 2" xfId="909"/>
    <cellStyle name="?鹎%U龡&amp;H齲_x0001_C铣_x0014__x0007__x0001__x0001_ 3 2 2 6 2 2" xfId="910"/>
    <cellStyle name="20% - 强调文字颜色 3 6 2" xfId="911"/>
    <cellStyle name="20% - 强调文字颜色 2 2 3 3" xfId="912"/>
    <cellStyle name="百分比 2 2 2 2 3" xfId="913"/>
    <cellStyle name="警告文本 2 2" xfId="914"/>
    <cellStyle name="常规 4 2 2 3 2 2" xfId="915"/>
    <cellStyle name="?鹎%U龡&amp;H齲_x0001_C铣_x0014__x0007__x0001__x0001_ 2 4 2 4 4" xfId="916"/>
    <cellStyle name="注释 5 2 2" xfId="917"/>
    <cellStyle name="?鹎%U龡&amp;H齲_x0001_C铣_x0014__x0007__x0001__x0001_ 3 2 2 6 3" xfId="918"/>
    <cellStyle name="检查单元格 2 3 3 2" xfId="919"/>
    <cellStyle name="20% - 强调文字颜色 3 7" xfId="920"/>
    <cellStyle name="20% - 强调文字颜色 2 2 3 3 2" xfId="921"/>
    <cellStyle name="警告文本 2 2 2" xfId="922"/>
    <cellStyle name="?鹎%U龡&amp;H齲_x0001_C铣_x0014__x0007__x0001__x0001_ 2 4 2 4 4 2" xfId="923"/>
    <cellStyle name="汇总 2 2 3" xfId="924"/>
    <cellStyle name="20% - 强调文字颜色 5 2 3_2015财政决算公开" xfId="925"/>
    <cellStyle name="注释 5 2 2 2" xfId="926"/>
    <cellStyle name="?鹎%U龡&amp;H齲_x0001_C铣_x0014__x0007__x0001__x0001_ 3 2 2 6 3 2" xfId="927"/>
    <cellStyle name="20% - 强调文字颜色 3 7 2" xfId="928"/>
    <cellStyle name="强调文字颜色 4 3 2 3" xfId="929"/>
    <cellStyle name="?鹎%U龡&amp;H齲_x0001_C铣_x0014__x0007__x0001__x0001_ 3 4 2 5" xfId="930"/>
    <cellStyle name="?鹎%U龡&amp;H齲_x0001_C铣_x0014__x0007__x0001__x0001_ 2 4 2 4_2015财政决算公开" xfId="931"/>
    <cellStyle name="强调文字颜色 3 3 2 3" xfId="932"/>
    <cellStyle name="?鹎%U龡&amp;H齲_x0001_C铣_x0014__x0007__x0001__x0001_ 2 4 2 5" xfId="933"/>
    <cellStyle name="?鹎%U龡&amp;H齲_x0001_C铣_x0014__x0007__x0001__x0001_ 2 4 2 6 2" xfId="934"/>
    <cellStyle name="?鹎%U龡&amp;H齲_x0001_C铣_x0014__x0007__x0001__x0001_ 2 4 2 7" xfId="935"/>
    <cellStyle name="强调文字颜色 4 2 3 2 2" xfId="936"/>
    <cellStyle name="?鹎%U龡&amp;H齲_x0001_C铣_x0014__x0007__x0001__x0001_ 5 2" xfId="937"/>
    <cellStyle name="?鹎%U龡&amp;H齲_x0001_C铣_x0014__x0007__x0001__x0001_ 3 3 3 4 2" xfId="938"/>
    <cellStyle name="注释 3 2 2 3" xfId="939"/>
    <cellStyle name="20% - 强调文字颜色 3 2_2015财政决算公开" xfId="940"/>
    <cellStyle name="?鹎%U龡&amp;H齲_x0001_C铣_x0014__x0007__x0001__x0001_ 2 4 2 7 2" xfId="941"/>
    <cellStyle name="强调文字颜色 4 2 3 2 2 2" xfId="942"/>
    <cellStyle name="?鹎%U龡&amp;H齲_x0001_C铣_x0014__x0007__x0001__x0001_ 5 2 2" xfId="943"/>
    <cellStyle name="?鹎%U龡&amp;H齲_x0001_C铣_x0014__x0007__x0001__x0001_ 2 4 2_2015财政决算公开" xfId="944"/>
    <cellStyle name="差 2 2 2" xfId="945"/>
    <cellStyle name="?鹎%U龡&amp;H齲_x0001_C铣_x0014__x0007__x0001__x0001_ 2 4 3" xfId="946"/>
    <cellStyle name="解释性文本 5 2 2" xfId="947"/>
    <cellStyle name="差 2 2 2 2" xfId="948"/>
    <cellStyle name="?鹎%U龡&amp;H齲_x0001_C铣_x0014__x0007__x0001__x0001_ 2 4 3 2" xfId="949"/>
    <cellStyle name="差 2 2 2 2 2" xfId="950"/>
    <cellStyle name="?鹎%U龡&amp;H齲_x0001_C铣_x0014__x0007__x0001__x0001_ 2 4 3 2 2" xfId="951"/>
    <cellStyle name="40% - 强调文字颜色 4 6 3" xfId="952"/>
    <cellStyle name="差 2 2 2 3" xfId="953"/>
    <cellStyle name="?鹎%U龡&amp;H齲_x0001_C铣_x0014__x0007__x0001__x0001_ 2 4 3 3" xfId="954"/>
    <cellStyle name="?鹎%U龡&amp;H齲_x0001_C铣_x0014__x0007__x0001__x0001_ 2 4 3 3 2" xfId="955"/>
    <cellStyle name="20% - 强调文字颜色 6 5 2 2" xfId="956"/>
    <cellStyle name="强调文字颜色 3 3 3 2" xfId="957"/>
    <cellStyle name="40% - 强调文字颜色 5 2 2 2 2" xfId="958"/>
    <cellStyle name="?鹎%U龡&amp;H齲_x0001_C铣_x0014__x0007__x0001__x0001_ 2 4 3 4" xfId="959"/>
    <cellStyle name="20% - 强调文字颜色 6 5 2 2 2" xfId="960"/>
    <cellStyle name="强调文字颜色 3 3 3 2 2" xfId="961"/>
    <cellStyle name="40% - 强调文字颜色 5 2 2 2 2 2" xfId="962"/>
    <cellStyle name="?鹎%U龡&amp;H齲_x0001_C铣_x0014__x0007__x0001__x0001_ 2 4 3 4 2" xfId="963"/>
    <cellStyle name="20% - 强调文字颜色 6 5 2 3" xfId="964"/>
    <cellStyle name="强调文字颜色 3 3 3 3" xfId="965"/>
    <cellStyle name="40% - 强调文字颜色 5 2 2 2 3" xfId="966"/>
    <cellStyle name="?鹎%U龡&amp;H齲_x0001_C铣_x0014__x0007__x0001__x0001_ 2 4 3 5" xfId="967"/>
    <cellStyle name="标题 2 2 2" xfId="968"/>
    <cellStyle name="?鹎%U龡&amp;H齲_x0001_C铣_x0014__x0007__x0001__x0001_ 2 5" xfId="969"/>
    <cellStyle name="60% - 强调文字颜色 3 3 3 2 2" xfId="970"/>
    <cellStyle name="?鹎%U龡&amp;H齲_x0001_C铣_x0014__x0007__x0001__x0001_ 2 4 3_2015财政决算公开" xfId="971"/>
    <cellStyle name="千位分隔 3 6 3" xfId="972"/>
    <cellStyle name="20% - 强调文字颜色 1 2 6" xfId="973"/>
    <cellStyle name="差 2 2 3" xfId="974"/>
    <cellStyle name="?鹎%U龡&amp;H齲_x0001_C铣_x0014__x0007__x0001__x0001_ 2 4 4" xfId="975"/>
    <cellStyle name="差 2 2 3 2" xfId="976"/>
    <cellStyle name="?鹎%U龡&amp;H齲_x0001_C铣_x0014__x0007__x0001__x0001_ 2 4 4 2" xfId="977"/>
    <cellStyle name="?鹎%U龡&amp;H齲_x0001_C铣_x0014__x0007__x0001__x0001_ 2 4 4 3" xfId="978"/>
    <cellStyle name="?鹎%U龡&amp;H齲_x0001_C铣_x0014__x0007__x0001__x0001_ 3 4_2015财政决算公开" xfId="979"/>
    <cellStyle name="20% - 强调文字颜色 6 5 3 2" xfId="980"/>
    <cellStyle name="强调文字颜色 3 3 4 2" xfId="981"/>
    <cellStyle name="40% - 强调文字颜色 5 2 2 3 2" xfId="982"/>
    <cellStyle name="常规 2 2 2 5_2015财政决算公开" xfId="983"/>
    <cellStyle name="?鹎%U龡&amp;H齲_x0001_C铣_x0014__x0007__x0001__x0001_ 2 4 4 4" xfId="984"/>
    <cellStyle name="?鹎%U龡&amp;H齲_x0001_C铣_x0014__x0007__x0001__x0001_ 2 4 4 5" xfId="985"/>
    <cellStyle name="标题 2 3 2" xfId="986"/>
    <cellStyle name="?鹎%U龡&amp;H齲_x0001_C铣_x0014__x0007__x0001__x0001_ 2 4 4_2015财政决算公开" xfId="987"/>
    <cellStyle name="检查单元格 6" xfId="988"/>
    <cellStyle name="小数 4" xfId="989"/>
    <cellStyle name="常规 2 5 2 2" xfId="990"/>
    <cellStyle name="20% - 强调文字颜色 3 3 3 2 2" xfId="991"/>
    <cellStyle name="差 2 2 4" xfId="992"/>
    <cellStyle name="?鹎%U龡&amp;H齲_x0001_C铣_x0014__x0007__x0001__x0001_ 2 4 5" xfId="993"/>
    <cellStyle name="好 4 3 2" xfId="994"/>
    <cellStyle name="常规 13 2" xfId="995"/>
    <cellStyle name="?鹎%U龡&amp;H齲_x0001_C铣_x0014__x0007__x0001__x0001_ 2 4 5 2" xfId="996"/>
    <cellStyle name="常规 13 2 2" xfId="997"/>
    <cellStyle name="?鹎%U龡&amp;H齲_x0001_C铣_x0014__x0007__x0001__x0001_ 2 4 5 3" xfId="998"/>
    <cellStyle name="常规 13 2 3" xfId="999"/>
    <cellStyle name="?鹎%U龡&amp;H齲_x0001_C铣_x0014__x0007__x0001__x0001_ 3 3 6_2015财政决算公开" xfId="1000"/>
    <cellStyle name="常规 54" xfId="1001"/>
    <cellStyle name="常规 49" xfId="1002"/>
    <cellStyle name="40% - 强调文字颜色 4 4 2 2 2" xfId="1003"/>
    <cellStyle name="?鹎%U龡&amp;H齲_x0001_C铣_x0014__x0007__x0001__x0001_ 3 2 3 4_2015财政决算公开" xfId="1004"/>
    <cellStyle name="?鹎%U龡&amp;H齲_x0001_C铣_x0014__x0007__x0001__x0001_ 2 4 6" xfId="1005"/>
    <cellStyle name="常规 13 3" xfId="1006"/>
    <cellStyle name="?鹎%U龡&amp;H齲_x0001_C铣_x0014__x0007__x0001__x0001_ 2 4 6 2" xfId="1007"/>
    <cellStyle name="常规 5 2 2 4" xfId="1008"/>
    <cellStyle name="常规 13 3 2" xfId="1009"/>
    <cellStyle name="?鹎%U龡&amp;H齲_x0001_C铣_x0014__x0007__x0001__x0001_ 2 4 6 2 2" xfId="1010"/>
    <cellStyle name="注释 4 2 3" xfId="1011"/>
    <cellStyle name="常规 5 2 2 4 2" xfId="1012"/>
    <cellStyle name="常规 13 3 2 2" xfId="1013"/>
    <cellStyle name="常规 17 3" xfId="1014"/>
    <cellStyle name="常规 22 3" xfId="1015"/>
    <cellStyle name="?鹎%U龡&amp;H齲_x0001_C铣_x0014__x0007__x0001__x0001_ 2 4 6 3" xfId="1016"/>
    <cellStyle name="常规 5 2 2 5" xfId="1017"/>
    <cellStyle name="常规 13 3 3" xfId="1018"/>
    <cellStyle name="?鹎%U龡&amp;H齲_x0001_C铣_x0014__x0007__x0001__x0001_ 2 4 6 5" xfId="1019"/>
    <cellStyle name="标题 2 5 2" xfId="1020"/>
    <cellStyle name="?鹎%U龡&amp;H齲_x0001_C铣_x0014__x0007__x0001__x0001_ 2 4 6 3 2" xfId="1021"/>
    <cellStyle name="常规 5 2 2 5 2" xfId="1022"/>
    <cellStyle name="常规 18 3" xfId="1023"/>
    <cellStyle name="常规 23 3" xfId="1024"/>
    <cellStyle name="千位分隔 3 2 3 3 2" xfId="1025"/>
    <cellStyle name="?鹎%U龡&amp;H齲_x0001_C铣_x0014__x0007__x0001__x0001_ 2 4 6 4" xfId="1026"/>
    <cellStyle name="常规 5 2 2 6" xfId="1027"/>
    <cellStyle name="?鹎%U龡&amp;H齲_x0001_C铣_x0014__x0007__x0001__x0001_ 2 4 6 4 2" xfId="1028"/>
    <cellStyle name="常规 19 3" xfId="1029"/>
    <cellStyle name="常规 24 3" xfId="1030"/>
    <cellStyle name="?鹎%U龡&amp;H齲_x0001_C铣_x0014__x0007__x0001__x0001_ 2 4 6_2015财政决算公开" xfId="1031"/>
    <cellStyle name="常规 13 3_2015财政决算公开" xfId="1032"/>
    <cellStyle name="?鹎%U龡&amp;H齲_x0001_C铣_x0014__x0007__x0001__x0001_ 2 4 7" xfId="1033"/>
    <cellStyle name="货币 2 3 5 2" xfId="1034"/>
    <cellStyle name="常规 13 4" xfId="1035"/>
    <cellStyle name="检查单元格 2" xfId="1036"/>
    <cellStyle name="?鹎%U龡&amp;H齲_x0001_C铣_x0014__x0007__x0001__x0001_ 2 4 8 2" xfId="1037"/>
    <cellStyle name="常规 5 2 4 4" xfId="1038"/>
    <cellStyle name="?鹎%U龡&amp;H齲_x0001_C铣_x0014__x0007__x0001__x0001_ 2 4 9" xfId="1039"/>
    <cellStyle name="?鹎%U龡&amp;H齲_x0001_C铣_x0014__x0007__x0001__x0001_ 3 6_2015财政决算公开" xfId="1040"/>
    <cellStyle name="强调文字颜色 5 4 3 2" xfId="1041"/>
    <cellStyle name="?鹎%U龡&amp;H齲_x0001_C铣_x0014__x0007__x0001__x0001_ 2 4_2015财政决算公开" xfId="1042"/>
    <cellStyle name="货币 2 2 2 7 2" xfId="1043"/>
    <cellStyle name="?鹎%U龡&amp;H齲_x0001_C铣_x0014__x0007__x0001__x0001_ 2 5 2" xfId="1044"/>
    <cellStyle name="货币 2 2 5 3" xfId="1045"/>
    <cellStyle name="40% - 强调文字颜色 6 2 5" xfId="1046"/>
    <cellStyle name="?鹎%U龡&amp;H齲_x0001_C铣_x0014__x0007__x0001__x0001_ 2 5_2015财政决算公开" xfId="1047"/>
    <cellStyle name="40% - 强调文字颜色 1 3 2_2015财政决算公开" xfId="1048"/>
    <cellStyle name="千位分隔 3 6 4" xfId="1049"/>
    <cellStyle name="20% - 强调文字颜色 1 2 7" xfId="1050"/>
    <cellStyle name="?鹎%U龡&amp;H齲_x0001_C铣_x0014__x0007__x0001__x0001_ 3 2 2 2 3 2 2" xfId="1051"/>
    <cellStyle name="?鹎%U龡&amp;H齲_x0001_C铣_x0014__x0007__x0001__x0001_ 3 4 5 2 2" xfId="1052"/>
    <cellStyle name="?鹎%U龡&amp;H齲_x0001_C铣_x0014__x0007__x0001__x0001_ 2 6" xfId="1053"/>
    <cellStyle name="?鹎%U龡&amp;H齲_x0001_C铣_x0014__x0007__x0001__x0001_ 2 6 2" xfId="1054"/>
    <cellStyle name="百分比 2 3" xfId="1055"/>
    <cellStyle name="常规 8 2 2 2 2" xfId="1056"/>
    <cellStyle name="?鹎%U龡&amp;H齲_x0001_C铣_x0014__x0007__x0001__x0001_ 2 7" xfId="1057"/>
    <cellStyle name="20% - 强调文字颜色 5 3 2 3" xfId="1058"/>
    <cellStyle name="?鹎%U龡&amp;H齲_x0001_C铣_x0014__x0007__x0001__x0001_ 2 7 2" xfId="1059"/>
    <cellStyle name="百分比 3 3" xfId="1060"/>
    <cellStyle name="?鹎%U龡&amp;H齲_x0001_C铣_x0014__x0007__x0001__x0001_ 2 8" xfId="1061"/>
    <cellStyle name="40% - 强调文字颜色 1 7 2" xfId="1062"/>
    <cellStyle name="?鹎%U龡&amp;H齲_x0001_C铣_x0014__x0007__x0001__x0001_ 3 2 10" xfId="1063"/>
    <cellStyle name="常规 2 4 9 2" xfId="1064"/>
    <cellStyle name="?鹎%U龡&amp;H齲_x0001_C铣_x0014__x0007__x0001__x0001_ 3 2 10 2" xfId="1065"/>
    <cellStyle name="标题 5 4 3" xfId="1066"/>
    <cellStyle name="?鹎%U龡&amp;H齲_x0001_C铣_x0014__x0007__x0001__x0001_ 3 2 11" xfId="1067"/>
    <cellStyle name="?鹎%U龡&amp;H齲_x0001_C铣_x0014__x0007__x0001__x0001_ 3 2 2 10" xfId="1068"/>
    <cellStyle name="40% - 强调文字颜色 4 5 3" xfId="1069"/>
    <cellStyle name="?鹎%U龡&amp;H齲_x0001_C铣_x0014__x0007__x0001__x0001_ 3 2 4" xfId="1070"/>
    <cellStyle name="?鹎%U龡&amp;H齲_x0001_C铣_x0014__x0007__x0001__x0001_ 3 2 2 2" xfId="1071"/>
    <cellStyle name="?鹎%U龡&amp;H齲_x0001_C铣_x0014__x0007__x0001__x0001_ 3 2 2 2 2_2015财政决算公开" xfId="1072"/>
    <cellStyle name="?鹎%U龡&amp;H齲_x0001_C铣_x0014__x0007__x0001__x0001_ 3 4 4_2015财政决算公开" xfId="1073"/>
    <cellStyle name="计算 2 2 4" xfId="1074"/>
    <cellStyle name="20% - 强调文字颜色 1 3 3 2 2" xfId="1075"/>
    <cellStyle name="警告文本 7" xfId="1076"/>
    <cellStyle name="?鹎%U龡&amp;H齲_x0001_C铣_x0014__x0007__x0001__x0001_ 3 2 4 2" xfId="1077"/>
    <cellStyle name="?鹎%U龡&amp;H齲_x0001_C铣_x0014__x0007__x0001__x0001_ 3 2 2 2 2" xfId="1078"/>
    <cellStyle name="差 3 2 3" xfId="1079"/>
    <cellStyle name="?鹎%U龡&amp;H齲_x0001_C铣_x0014__x0007__x0001__x0001_ 3 4 4" xfId="1080"/>
    <cellStyle name="?鹎%U龡&amp;H齲_x0001_C铣_x0014__x0007__x0001__x0001_ 3 2 4 3" xfId="1081"/>
    <cellStyle name="20% - 强调文字颜色 4 2 2 2 2 2" xfId="1082"/>
    <cellStyle name="好 5 3 2" xfId="1083"/>
    <cellStyle name="?鹎%U龡&amp;H齲_x0001_C铣_x0014__x0007__x0001__x0001_ 3 2 2 2 3" xfId="1084"/>
    <cellStyle name="差 3 2 4" xfId="1085"/>
    <cellStyle name="?鹎%U龡&amp;H齲_x0001_C铣_x0014__x0007__x0001__x0001_ 3 4 5" xfId="1086"/>
    <cellStyle name="?鹎%U龡&amp;H齲_x0001_C铣_x0014__x0007__x0001__x0001_ 3 2 4 3 2" xfId="1087"/>
    <cellStyle name="?鹎%U龡&amp;H齲_x0001_C铣_x0014__x0007__x0001__x0001_ 3 2 2 2 3 2" xfId="1088"/>
    <cellStyle name="?鹎%U龡&amp;H齲_x0001_C铣_x0014__x0007__x0001__x0001_ 3 4 5 2" xfId="1089"/>
    <cellStyle name="?鹎%U龡&amp;H齲_x0001_C铣_x0014__x0007__x0001__x0001_ 3 2 2 2 3 3" xfId="1090"/>
    <cellStyle name="?鹎%U龡&amp;H齲_x0001_C铣_x0014__x0007__x0001__x0001_ 3 4 5 3" xfId="1091"/>
    <cellStyle name="?鹎%U龡&amp;H齲_x0001_C铣_x0014__x0007__x0001__x0001_ 3 2 2 2 3 3 2" xfId="1092"/>
    <cellStyle name="?鹎%U龡&amp;H齲_x0001_C铣_x0014__x0007__x0001__x0001_ 3 4 5 3 2" xfId="1093"/>
    <cellStyle name="?鹎%U龡&amp;H齲_x0001_C铣_x0014__x0007__x0001__x0001_ 3 2 2 2 4 3" xfId="1094"/>
    <cellStyle name="?鹎%U龡&amp;H齲_x0001_C铣_x0014__x0007__x0001__x0001_ 3 4 6 3" xfId="1095"/>
    <cellStyle name="?鹎%U龡&amp;H齲_x0001_C铣_x0014__x0007__x0001__x0001_ 3 2 2 2 4 3 2" xfId="1096"/>
    <cellStyle name="?鹎%U龡&amp;H齲_x0001_C铣_x0014__x0007__x0001__x0001_ 3 4 6 3 2" xfId="1097"/>
    <cellStyle name="常规 45" xfId="1098"/>
    <cellStyle name="常规 50" xfId="1099"/>
    <cellStyle name="?鹎%U龡&amp;H齲_x0001_C铣_x0014__x0007__x0001__x0001_ 3 3 5_2015财政决算公开" xfId="1100"/>
    <cellStyle name="?鹎%U龡&amp;H齲_x0001_C铣_x0014__x0007__x0001__x0001_ 3 4 6 4" xfId="1101"/>
    <cellStyle name="?鹎%U龡&amp;H齲_x0001_C铣_x0014__x0007__x0001__x0001_ 3 2 3 3_2015财政决算公开" xfId="1102"/>
    <cellStyle name="?鹎%U龡&amp;H齲_x0001_C铣_x0014__x0007__x0001__x0001_ 3 2 2 2 4 4" xfId="1103"/>
    <cellStyle name="?鹎%U龡&amp;H齲_x0001_C铣_x0014__x0007__x0001__x0001_ 3 2 2 2 4 4 2" xfId="1104"/>
    <cellStyle name="?鹎%U龡&amp;H齲_x0001_C铣_x0014__x0007__x0001__x0001_ 3 4 6 4 2" xfId="1105"/>
    <cellStyle name="?鹎%U龡&amp;H齲_x0001_C铣_x0014__x0007__x0001__x0001_ 3 2 2 2 4_2015财政决算公开" xfId="1106"/>
    <cellStyle name="?鹎%U龡&amp;H齲_x0001_C铣_x0014__x0007__x0001__x0001_ 3 4 6_2015财政决算公开" xfId="1107"/>
    <cellStyle name="常规 10 3" xfId="1108"/>
    <cellStyle name="?鹎%U龡&amp;H齲_x0001_C铣_x0014__x0007__x0001__x0001_ 3 2 2 2 6 2" xfId="1109"/>
    <cellStyle name="?鹎%U龡&amp;H齲_x0001_C铣_x0014__x0007__x0001__x0001_ 3 4 8 2" xfId="1110"/>
    <cellStyle name="?鹎%U龡&amp;H齲_x0001_C铣_x0014__x0007__x0001__x0001_ 3 2 2 2 7" xfId="1111"/>
    <cellStyle name="?鹎%U龡&amp;H齲_x0001_C铣_x0014__x0007__x0001__x0001_ 3 4 9" xfId="1112"/>
    <cellStyle name="输入 6" xfId="1113"/>
    <cellStyle name="?鹎%U龡&amp;H齲_x0001_C铣_x0014__x0007__x0001__x0001_ 3 2 3 4 3" xfId="1114"/>
    <cellStyle name="60% - 强调文字颜色 4 5 2 2" xfId="1115"/>
    <cellStyle name="?鹎%U龡&amp;H齲_x0001_C铣_x0014__x0007__x0001__x0001_ 3 2 4_2015财政决算公开" xfId="1116"/>
    <cellStyle name="?鹎%U龡&amp;H齲_x0001_C铣_x0014__x0007__x0001__x0001_ 4 6 5" xfId="1117"/>
    <cellStyle name="?鹎%U龡&amp;H齲_x0001_C铣_x0014__x0007__x0001__x0001_ 3 3 6 3" xfId="1118"/>
    <cellStyle name="?鹎%U龡&amp;H齲_x0001_C铣_x0014__x0007__x0001__x0001_ 3 2 2 2_2015财政决算公开" xfId="1119"/>
    <cellStyle name="?鹎%U龡&amp;H齲_x0001_C铣_x0014__x0007__x0001__x0001_ 3 2 5 2" xfId="1120"/>
    <cellStyle name="后继超级链接 3 2 2" xfId="1121"/>
    <cellStyle name="?鹎%U龡&amp;H齲_x0001_C铣_x0014__x0007__x0001__x0001_ 3 2 2 3 2" xfId="1122"/>
    <cellStyle name="差 3 3 3" xfId="1123"/>
    <cellStyle name="?鹎%U龡&amp;H齲_x0001_C铣_x0014__x0007__x0001__x0001_ 3 2 5 3" xfId="1124"/>
    <cellStyle name="?鹎%U龡&amp;H齲_x0001_C铣_x0014__x0007__x0001__x0001_ 3 2 2 3 3" xfId="1125"/>
    <cellStyle name="?鹎%U龡&amp;H齲_x0001_C铣_x0014__x0007__x0001__x0001_ 3 2 6" xfId="1126"/>
    <cellStyle name="后继超级链接 3 3" xfId="1127"/>
    <cellStyle name="?鹎%U龡&amp;H齲_x0001_C铣_x0014__x0007__x0001__x0001_ 3 2 2 4" xfId="1128"/>
    <cellStyle name="?鹎%U龡&amp;H齲_x0001_C铣_x0014__x0007__x0001__x0001_ 3 2 2 4 4 2" xfId="1129"/>
    <cellStyle name="标题 1 8" xfId="1130"/>
    <cellStyle name="适中 5" xfId="1131"/>
    <cellStyle name="?鹎%U龡&amp;H齲_x0001_C铣_x0014__x0007__x0001__x0001_ 3 2 2 4_2015财政决算公开" xfId="1132"/>
    <cellStyle name="?鹎%U龡&amp;H齲_x0001_C铣_x0014__x0007__x0001__x0001_ 3 2 6_2015财政决算公开" xfId="1133"/>
    <cellStyle name="常规 3 2 3" xfId="1134"/>
    <cellStyle name="?鹎%U龡&amp;H齲_x0001_C铣_x0014__x0007__x0001__x0001_ 3 2 2 5" xfId="1135"/>
    <cellStyle name="链接单元格 4 2 2" xfId="1136"/>
    <cellStyle name="?鹎%U龡&amp;H齲_x0001_C铣_x0014__x0007__x0001__x0001_ 3 2 7" xfId="1137"/>
    <cellStyle name="货币 2 4 3 2" xfId="1138"/>
    <cellStyle name="20% - 强调文字颜色 2 2 2 3 2" xfId="1139"/>
    <cellStyle name="20% - 强调文字颜色 2 9" xfId="1140"/>
    <cellStyle name="?鹎%U龡&amp;H齲_x0001_C铣_x0014__x0007__x0001__x0001_ 3 2 7 5" xfId="1141"/>
    <cellStyle name="?鹎%U龡&amp;H齲_x0001_C铣_x0014__x0007__x0001__x0001_ 3 2 2 5 3 2" xfId="1142"/>
    <cellStyle name="检查单元格 2 3 2 2 2" xfId="1143"/>
    <cellStyle name="20% - 强调文字颜色 2 7 2" xfId="1144"/>
    <cellStyle name="?鹎%U龡&amp;H齲_x0001_C铣_x0014__x0007__x0001__x0001_ 3 2 7 3 2" xfId="1145"/>
    <cellStyle name="?鹎%U龡&amp;H齲_x0001_C铣_x0014__x0007__x0001__x0001_ 3 2 2 6" xfId="1146"/>
    <cellStyle name="20% - 强调文字颜色 6 2 2 3 2" xfId="1147"/>
    <cellStyle name="?鹎%U龡&amp;H齲_x0001_C铣_x0014__x0007__x0001__x0001_ 3 2 8" xfId="1148"/>
    <cellStyle name="?鹎%U龡&amp;H齲_x0001_C铣_x0014__x0007__x0001__x0001_ 3 2 2 6 4 2" xfId="1149"/>
    <cellStyle name="?鹎%U龡&amp;H齲_x0001_C铣_x0014__x0007__x0001__x0001_ 3 2 7 4 2" xfId="1150"/>
    <cellStyle name="20% - 强调文字颜色 2 2 3 5" xfId="1151"/>
    <cellStyle name="?鹎%U龡&amp;H齲_x0001_C铣_x0014__x0007__x0001__x0001_ 3 2 2 6 5" xfId="1152"/>
    <cellStyle name="20% - 强调文字颜色 3 9" xfId="1153"/>
    <cellStyle name="?鹎%U龡&amp;H齲_x0001_C铣_x0014__x0007__x0001__x0001_ 3 2 2 7" xfId="1154"/>
    <cellStyle name="?鹎%U龡&amp;H齲_x0001_C铣_x0014__x0007__x0001__x0001_ 3 2 9" xfId="1155"/>
    <cellStyle name="?鹎%U龡&amp;H齲_x0001_C铣_x0014__x0007__x0001__x0001_ 3 2 2 7 2" xfId="1156"/>
    <cellStyle name="20% - 强调文字颜色 4 6" xfId="1157"/>
    <cellStyle name="?鹎%U龡&amp;H齲_x0001_C铣_x0014__x0007__x0001__x0001_ 3 2 9 2" xfId="1158"/>
    <cellStyle name="60% - 强调文字颜色 6 3 2 2 2" xfId="1159"/>
    <cellStyle name="?鹎%U龡&amp;H齲_x0001_C铣_x0014__x0007__x0001__x0001_ 3 2 2 8 2" xfId="1160"/>
    <cellStyle name="20% - 强调文字颜色 5 6" xfId="1161"/>
    <cellStyle name="60% - 强调文字颜色 6 3 2 3" xfId="1162"/>
    <cellStyle name="?鹎%U龡&amp;H齲_x0001_C铣_x0014__x0007__x0001__x0001_ 3 2 2 9" xfId="1163"/>
    <cellStyle name="60% - 强调文字颜色 6 3 2 3 2" xfId="1164"/>
    <cellStyle name="?鹎%U龡&amp;H齲_x0001_C铣_x0014__x0007__x0001__x0001_ 3 2 2 9 2" xfId="1165"/>
    <cellStyle name="20% - 强调文字颜色 6 6" xfId="1166"/>
    <cellStyle name="货币 4 2 2 4" xfId="1167"/>
    <cellStyle name="?鹎%U龡&amp;H齲_x0001_C铣_x0014__x0007__x0001__x0001_ 3 2 2_2015财政决算公开" xfId="1168"/>
    <cellStyle name="?鹎%U龡&amp;H齲_x0001_C铣_x0014__x0007__x0001__x0001_ 3 2 3" xfId="1169"/>
    <cellStyle name="?鹎%U龡&amp;H齲_x0001_C铣_x0014__x0007__x0001__x0001_ 3 3 4" xfId="1170"/>
    <cellStyle name="?鹎%U龡&amp;H齲_x0001_C铣_x0014__x0007__x0001__x0001_ 3 2 3 2" xfId="1171"/>
    <cellStyle name="?鹎%U龡&amp;H齲_x0001_C铣_x0014__x0007__x0001__x0001_ 3 3 4 2" xfId="1172"/>
    <cellStyle name="?鹎%U龡&amp;H齲_x0001_C铣_x0014__x0007__x0001__x0001_ 3 2 3 2 2" xfId="1173"/>
    <cellStyle name="差 4 2 3" xfId="1174"/>
    <cellStyle name="?鹎%U龡&amp;H齲_x0001_C铣_x0014__x0007__x0001__x0001_ 4 4 4" xfId="1175"/>
    <cellStyle name="?鹎%U龡&amp;H齲_x0001_C铣_x0014__x0007__x0001__x0001_ 3 3 4 3" xfId="1176"/>
    <cellStyle name="?鹎%U龡&amp;H齲_x0001_C铣_x0014__x0007__x0001__x0001_ 3 2 3 2 3" xfId="1177"/>
    <cellStyle name="?鹎%U龡&amp;H齲_x0001_C铣_x0014__x0007__x0001__x0001_ 4 4 5" xfId="1178"/>
    <cellStyle name="强调文字颜色 4 2 4 3" xfId="1179"/>
    <cellStyle name="?鹎%U龡&amp;H齲_x0001_C铣_x0014__x0007__x0001__x0001_ 3 3 4 5" xfId="1180"/>
    <cellStyle name="?鹎%U龡&amp;H齲_x0001_C铣_x0014__x0007__x0001__x0001_ 3 2 3 2 5" xfId="1181"/>
    <cellStyle name="好 5 2 2" xfId="1182"/>
    <cellStyle name="后继超级链接 4 2" xfId="1183"/>
    <cellStyle name="常规 17_2015财政决算公开" xfId="1184"/>
    <cellStyle name="?鹎%U龡&amp;H齲_x0001_C铣_x0014__x0007__x0001__x0001_ 3 3 5" xfId="1185"/>
    <cellStyle name="标题 3 2 2 2 2" xfId="1186"/>
    <cellStyle name="?鹎%U龡&amp;H齲_x0001_C铣_x0014__x0007__x0001__x0001_ 3 2 3 3" xfId="1187"/>
    <cellStyle name="好 5 2 2 2" xfId="1188"/>
    <cellStyle name="?鹎%U龡&amp;H齲_x0001_C铣_x0014__x0007__x0001__x0001_ 3 3 5 2" xfId="1189"/>
    <cellStyle name="?鹎%U龡&amp;H齲_x0001_C铣_x0014__x0007__x0001__x0001_ 3 2 3 3 2" xfId="1190"/>
    <cellStyle name="?鹎%U龡&amp;H齲_x0001_C铣_x0014__x0007__x0001__x0001_ 4 5 4" xfId="1191"/>
    <cellStyle name="20% - 着色 4" xfId="1192"/>
    <cellStyle name="计算 6" xfId="1193"/>
    <cellStyle name="?鹎%U龡&amp;H齲_x0001_C铣_x0014__x0007__x0001__x0001_ 3 3 5 2 2" xfId="1194"/>
    <cellStyle name="60% - 强调文字颜色 3 2 3 2 3" xfId="1195"/>
    <cellStyle name="?鹎%U龡&amp;H齲_x0001_C铣_x0014__x0007__x0001__x0001_ 3 2 3 3 2 2" xfId="1196"/>
    <cellStyle name="?鹎%U龡&amp;H齲_x0001_C铣_x0014__x0007__x0001__x0001_ 3 3 5 3 2" xfId="1197"/>
    <cellStyle name="?鹎%U龡&amp;H齲_x0001_C铣_x0014__x0007__x0001__x0001_ 3 2 3 3 3 2" xfId="1198"/>
    <cellStyle name="60% - 强调文字颜色 1 2 3" xfId="1199"/>
    <cellStyle name="60% - 强调文字颜色 5 9" xfId="1200"/>
    <cellStyle name="?鹎%U龡&amp;H齲_x0001_C铣_x0014__x0007__x0001__x0001_ 3 3 6 2 2" xfId="1201"/>
    <cellStyle name="输入 5 2" xfId="1202"/>
    <cellStyle name="?鹎%U龡&amp;H齲_x0001_C铣_x0014__x0007__x0001__x0001_ 3 2 3 4 2 2" xfId="1203"/>
    <cellStyle name="?鹎%U龡&amp;H齲_x0001_C铣_x0014__x0007__x0001__x0001_ 4 6 4 2" xfId="1204"/>
    <cellStyle name="60% - 强调文字颜色 6 9" xfId="1205"/>
    <cellStyle name="常规 12 2 2 2 3" xfId="1206"/>
    <cellStyle name="?鹎%U龡&amp;H齲_x0001_C铣_x0014__x0007__x0001__x0001_ 3 3 6 3 2" xfId="1207"/>
    <cellStyle name="输入 6 2" xfId="1208"/>
    <cellStyle name="?鹎%U龡&amp;H齲_x0001_C铣_x0014__x0007__x0001__x0001_ 3 2 3 4 3 2" xfId="1209"/>
    <cellStyle name="60% - 强调文字颜色 4 5 2 2 2" xfId="1210"/>
    <cellStyle name="60% - 强调文字颜色 2 2 3" xfId="1211"/>
    <cellStyle name="?鹎%U龡&amp;H齲_x0001_C铣_x0014__x0007__x0001__x0001_ 3 3 6 4" xfId="1212"/>
    <cellStyle name="千位分隔 10" xfId="1213"/>
    <cellStyle name="输入 7" xfId="1214"/>
    <cellStyle name="常规 5 2 4 2 2" xfId="1215"/>
    <cellStyle name="?鹎%U龡&amp;H齲_x0001_C铣_x0014__x0007__x0001__x0001_ 3 2 3 4 4" xfId="1216"/>
    <cellStyle name="60% - 强调文字颜色 4 5 2 3" xfId="1217"/>
    <cellStyle name="?鹎%U龡&amp;H齲_x0001_C铣_x0014__x0007__x0001__x0001_ 3 3 6 4 2" xfId="1218"/>
    <cellStyle name="输入 7 2" xfId="1219"/>
    <cellStyle name="注释 3" xfId="1220"/>
    <cellStyle name="?鹎%U龡&amp;H齲_x0001_C铣_x0014__x0007__x0001__x0001_ 3 2 3 4 4 2" xfId="1221"/>
    <cellStyle name="60% - 强调文字颜色 2 3 3" xfId="1222"/>
    <cellStyle name="?鹎%U龡&amp;H齲_x0001_C铣_x0014__x0007__x0001__x0001_ 3 3 9 2" xfId="1223"/>
    <cellStyle name="百分比 5 2 2 3" xfId="1224"/>
    <cellStyle name="?鹎%U龡&amp;H齲_x0001_C铣_x0014__x0007__x0001__x0001_ 3 2 3 7 2" xfId="1225"/>
    <cellStyle name="20% - 强调文字颜色 3 3 2 4" xfId="1226"/>
    <cellStyle name="好 3 5" xfId="1227"/>
    <cellStyle name="?鹎%U龡&amp;H齲_x0001_C铣_x0014__x0007__x0001__x0001_ 3 2 3_2015财政决算公开" xfId="1228"/>
    <cellStyle name="40% - 强调文字颜色 6 4" xfId="1229"/>
    <cellStyle name="60% - 强调文字颜色 4 2 2" xfId="1230"/>
    <cellStyle name="?鹎%U龡&amp;H齲_x0001_C铣_x0014__x0007__x0001__x0001_ 3 3" xfId="1231"/>
    <cellStyle name="?鹎%U龡&amp;H齲_x0001_C铣_x0014__x0007__x0001__x0001_ 3 3 10" xfId="1232"/>
    <cellStyle name="?鹎%U龡&amp;H齲_x0001_C铣_x0014__x0007__x0001__x0001_ 3 3 2" xfId="1233"/>
    <cellStyle name="常规 4 2 2 2 5 2" xfId="1234"/>
    <cellStyle name="千位分隔 7" xfId="1235"/>
    <cellStyle name="?鹎%U龡&amp;H齲_x0001_C铣_x0014__x0007__x0001__x0001_ 4 2 4" xfId="1236"/>
    <cellStyle name="标题 4 6" xfId="1237"/>
    <cellStyle name="?鹎%U龡&amp;H齲_x0001_C铣_x0014__x0007__x0001__x0001_ 3 3 2 2" xfId="1238"/>
    <cellStyle name="千位分隔 7 2" xfId="1239"/>
    <cellStyle name="?鹎%U龡&amp;H齲_x0001_C铣_x0014__x0007__x0001__x0001_ 4 2 4 2" xfId="1240"/>
    <cellStyle name="标题 4 6 2" xfId="1241"/>
    <cellStyle name="?鹎%U龡&amp;H齲_x0001_C铣_x0014__x0007__x0001__x0001_ 3 3 2 2 2" xfId="1242"/>
    <cellStyle name="强调文字颜色 5 3 4" xfId="1243"/>
    <cellStyle name="40% - 强调文字颜色 5 4 2 3" xfId="1244"/>
    <cellStyle name="?鹎%U龡&amp;H齲_x0001_C铣_x0014__x0007__x0001__x0001_ 4 2 4 2 2" xfId="1245"/>
    <cellStyle name="?鹎%U龡&amp;H齲_x0001_C铣_x0014__x0007__x0001__x0001_ 3 3 2 2 2 2" xfId="1246"/>
    <cellStyle name="20% - 强调文字颜色 4 2 3 2 2 2" xfId="1247"/>
    <cellStyle name="?鹎%U龡&amp;H齲_x0001_C铣_x0014__x0007__x0001__x0001_ 4 2 4 3" xfId="1248"/>
    <cellStyle name="?鹎%U龡&amp;H齲_x0001_C铣_x0014__x0007__x0001__x0001_ 3 3 2 2 3" xfId="1249"/>
    <cellStyle name="?鹎%U龡&amp;H齲_x0001_C铣_x0014__x0007__x0001__x0001_ 4 2 4 3 2" xfId="1250"/>
    <cellStyle name="货币 2 2 2 8" xfId="1251"/>
    <cellStyle name="检查单元格 2 7" xfId="1252"/>
    <cellStyle name="?鹎%U龡&amp;H齲_x0001_C铣_x0014__x0007__x0001__x0001_ 3 3 2 2 3 2" xfId="1253"/>
    <cellStyle name="?鹎%U龡&amp;H齲_x0001_C铣_x0014__x0007__x0001__x0001_ 4 2 4 4" xfId="1254"/>
    <cellStyle name="?鹎%U龡&amp;H齲_x0001_C铣_x0014__x0007__x0001__x0001_ 3 3 2 2 4" xfId="1255"/>
    <cellStyle name="?鹎%U龡&amp;H齲_x0001_C铣_x0014__x0007__x0001__x0001_ 4 2 4 4 2" xfId="1256"/>
    <cellStyle name="?鹎%U龡&amp;H齲_x0001_C铣_x0014__x0007__x0001__x0001_ 3 3 2 2 4 2" xfId="1257"/>
    <cellStyle name="?鹎%U龡&amp;H齲_x0001_C铣_x0014__x0007__x0001__x0001_ 4 2 4 5" xfId="1258"/>
    <cellStyle name="?鹎%U龡&amp;H齲_x0001_C铣_x0014__x0007__x0001__x0001_ 3 3 2 2 5" xfId="1259"/>
    <cellStyle name="千位分隔 8" xfId="1260"/>
    <cellStyle name="?鹎%U龡&amp;H齲_x0001_C铣_x0014__x0007__x0001__x0001_ 4 2 5" xfId="1261"/>
    <cellStyle name="标题 4 7" xfId="1262"/>
    <cellStyle name="?鹎%U龡&amp;H齲_x0001_C铣_x0014__x0007__x0001__x0001_ 3 3 2 3" xfId="1263"/>
    <cellStyle name="千位分隔 8 2" xfId="1264"/>
    <cellStyle name="?鹎%U龡&amp;H齲_x0001_C铣_x0014__x0007__x0001__x0001_ 4 2 5 2" xfId="1265"/>
    <cellStyle name="?鹎%U龡&amp;H齲_x0001_C铣_x0014__x0007__x0001__x0001_ 3 3 2 3 2" xfId="1266"/>
    <cellStyle name="?鹎%U龡&amp;H齲_x0001_C铣_x0014__x0007__x0001__x0001_ 3 3 2 3 2 2" xfId="1267"/>
    <cellStyle name="?鹎%U龡&amp;H齲_x0001_C铣_x0014__x0007__x0001__x0001_ 3 3 2 3 3" xfId="1268"/>
    <cellStyle name="?鹎%U龡&amp;H齲_x0001_C铣_x0014__x0007__x0001__x0001_ 3 3 2 3 3 2" xfId="1269"/>
    <cellStyle name="?鹎%U龡&amp;H齲_x0001_C铣_x0014__x0007__x0001__x0001_ 3 3 2 3 4" xfId="1270"/>
    <cellStyle name="?鹎%U龡&amp;H齲_x0001_C铣_x0014__x0007__x0001__x0001_ 3 3 2 3_2015财政决算公开" xfId="1271"/>
    <cellStyle name="千位分隔 9" xfId="1272"/>
    <cellStyle name="?鹎%U龡&amp;H齲_x0001_C铣_x0014__x0007__x0001__x0001_ 4 2 6" xfId="1273"/>
    <cellStyle name="标题 4 8" xfId="1274"/>
    <cellStyle name="强调文字颜色 4 2 2 2" xfId="1275"/>
    <cellStyle name="?鹎%U龡&amp;H齲_x0001_C铣_x0014__x0007__x0001__x0001_ 3 3 2 4" xfId="1276"/>
    <cellStyle name="60% - 强调文字颜色 5 4 2 2 2" xfId="1277"/>
    <cellStyle name="?鹎%U龡&amp;H齲_x0001_C铣_x0014__x0007__x0001__x0001_ 3 3 2 4 3 2" xfId="1278"/>
    <cellStyle name="60% - 强调文字颜色 5 4 2 3" xfId="1279"/>
    <cellStyle name="?鹎%U龡&amp;H齲_x0001_C铣_x0014__x0007__x0001__x0001_ 3 3 2 4 4" xfId="1280"/>
    <cellStyle name="?鹎%U龡&amp;H齲_x0001_C铣_x0014__x0007__x0001__x0001_ 3 3 2 4 4 2" xfId="1281"/>
    <cellStyle name="20% - 强调文字颜色 2 3 2 2 2" xfId="1282"/>
    <cellStyle name="?鹎%U龡&amp;H齲_x0001_C铣_x0014__x0007__x0001__x0001_ 3 3 2 4 5" xfId="1283"/>
    <cellStyle name="着色 4 2" xfId="1284"/>
    <cellStyle name="?鹎%U龡&amp;H齲_x0001_C铣_x0014__x0007__x0001__x0001_ 4 2 7" xfId="1285"/>
    <cellStyle name="链接单元格 5 2 2" xfId="1286"/>
    <cellStyle name="货币 2 5 3 2" xfId="1287"/>
    <cellStyle name="强调文字颜色 4 2 2 3" xfId="1288"/>
    <cellStyle name="?鹎%U龡&amp;H齲_x0001_C铣_x0014__x0007__x0001__x0001_ 3 3 2 5" xfId="1289"/>
    <cellStyle name="?鹎%U龡&amp;H齲_x0001_C铣_x0014__x0007__x0001__x0001_ 4 2 7 2" xfId="1290"/>
    <cellStyle name="?鹎%U龡&amp;H齲_x0001_C铣_x0014__x0007__x0001__x0001_ 3 3 2 5 2" xfId="1291"/>
    <cellStyle name="标题 1 2 4" xfId="1292"/>
    <cellStyle name="强调文字颜色 4 2 2 3 2" xfId="1293"/>
    <cellStyle name="强调文字颜色 3 2 3 5" xfId="1294"/>
    <cellStyle name="?鹎%U龡&amp;H齲_x0001_C铣_x0014__x0007__x0001__x0001_ 4 2 3_2015财政决算公开" xfId="1295"/>
    <cellStyle name="?鹎%U龡&amp;H齲_x0001_C铣_x0014__x0007__x0001__x0001_ 4 2 8" xfId="1296"/>
    <cellStyle name="强调文字颜色 4 2 2 4" xfId="1297"/>
    <cellStyle name="?鹎%U龡&amp;H齲_x0001_C铣_x0014__x0007__x0001__x0001_ 3 3 2 6" xfId="1298"/>
    <cellStyle name="?鹎%U龡&amp;H齲_x0001_C铣_x0014__x0007__x0001__x0001_ 3 3 2 6 2" xfId="1299"/>
    <cellStyle name="标题 1 3 4" xfId="1300"/>
    <cellStyle name="强调文字颜色 4 3 2 2 2" xfId="1301"/>
    <cellStyle name="?鹎%U龡&amp;H齲_x0001_C铣_x0014__x0007__x0001__x0001_ 3 4 2 4 2" xfId="1302"/>
    <cellStyle name="?鹎%U龡&amp;H齲_x0001_C铣_x0014__x0007__x0001__x0001_ 3 3 2 7" xfId="1303"/>
    <cellStyle name="强调文字颜色 4 3 2 2 2 2" xfId="1304"/>
    <cellStyle name="?鹎%U龡&amp;H齲_x0001_C铣_x0014__x0007__x0001__x0001_ 3 4 2 4 2 2" xfId="1305"/>
    <cellStyle name="?鹎%U龡&amp;H齲_x0001_C铣_x0014__x0007__x0001__x0001_ 3 3 2 7 2" xfId="1306"/>
    <cellStyle name="强调文字颜色 4 3 2 2 3" xfId="1307"/>
    <cellStyle name="?鹎%U龡&amp;H齲_x0001_C铣_x0014__x0007__x0001__x0001_ 3 4 2 4 3" xfId="1308"/>
    <cellStyle name="百分比 3 2 2 2 2" xfId="1309"/>
    <cellStyle name="?鹎%U龡&amp;H齲_x0001_C铣_x0014__x0007__x0001__x0001_ 3 3 2 8" xfId="1310"/>
    <cellStyle name="60% - 强调文字颜色 6 4 2 2" xfId="1311"/>
    <cellStyle name="强调文字颜色 5 3 2 2 2 2" xfId="1312"/>
    <cellStyle name="20% - 强调文字颜色 4 8" xfId="1313"/>
    <cellStyle name="?鹎%U龡&amp;H齲_x0001_C铣_x0014__x0007__x0001__x0001_ 3 3 2_2015财政决算公开" xfId="1314"/>
    <cellStyle name="?鹎%U龡&amp;H齲_x0001_C铣_x0014__x0007__x0001__x0001_ 3 3 3" xfId="1315"/>
    <cellStyle name="好 6 2 2" xfId="1316"/>
    <cellStyle name="?鹎%U龡&amp;H齲_x0001_C铣_x0014__x0007__x0001__x0001_ 4 3 5" xfId="1317"/>
    <cellStyle name="标题 3 2 3 2 2" xfId="1318"/>
    <cellStyle name="标题 5 7" xfId="1319"/>
    <cellStyle name="?鹎%U龡&amp;H齲_x0001_C铣_x0014__x0007__x0001__x0001_ 3 3 3 3" xfId="1320"/>
    <cellStyle name="?鹎%U龡&amp;H齲_x0001_C铣_x0014__x0007__x0001__x0001_ 4" xfId="1321"/>
    <cellStyle name="?鹎%U龡&amp;H齲_x0001_C铣_x0014__x0007__x0001__x0001_ 4 3 5 2" xfId="1322"/>
    <cellStyle name="?鹎%U龡&amp;H齲_x0001_C铣_x0014__x0007__x0001__x0001_ 3 3 3 3 2" xfId="1323"/>
    <cellStyle name="?鹎%U龡&amp;H齲_x0001_C铣_x0014__x0007__x0001__x0001_ 4 2" xfId="1324"/>
    <cellStyle name="?鹎%U龡&amp;H齲_x0001_C铣_x0014__x0007__x0001__x0001_ 4 3 6" xfId="1325"/>
    <cellStyle name="?鹎%U龡&amp;H齲_x0001_C铣_x0014__x0007__x0001__x0001_ 3 3 3 4" xfId="1326"/>
    <cellStyle name="?鹎%U龡&amp;H齲_x0001_C铣_x0014__x0007__x0001__x0001_ 5" xfId="1327"/>
    <cellStyle name="强调文字颜色 4 2 3 2" xfId="1328"/>
    <cellStyle name="?鹎%U龡&amp;H齲_x0001_C铣_x0014__x0007__x0001__x0001_ 3 3 3 5" xfId="1329"/>
    <cellStyle name="?鹎%U龡&amp;H齲_x0001_C铣_x0014__x0007__x0001__x0001_ 6" xfId="1330"/>
    <cellStyle name="强调文字颜色 4 2 3 3" xfId="1331"/>
    <cellStyle name="强调文字颜色 1 3 2" xfId="1332"/>
    <cellStyle name="常规 2 2 2 4 3 2" xfId="1333"/>
    <cellStyle name="?鹎%U龡&amp;H齲_x0001_C铣_x0014__x0007__x0001__x0001_ 3 3_2015财政决算公开" xfId="1334"/>
    <cellStyle name="?鹎%U龡&amp;H齲_x0001_C铣_x0014__x0007__x0001__x0001_ 3 4" xfId="1335"/>
    <cellStyle name="?鹎%U龡&amp;H齲_x0001_C铣_x0014__x0007__x0001__x0001_ 3 4 10" xfId="1336"/>
    <cellStyle name="?鹎%U龡&amp;H齲_x0001_C铣_x0014__x0007__x0001__x0001_ 3 4 2" xfId="1337"/>
    <cellStyle name="?鹎%U龡&amp;H齲_x0001_C铣_x0014__x0007__x0001__x0001_ 3 4 2 2" xfId="1338"/>
    <cellStyle name="40% - 强调文字颜色 1 4_2015财政决算公开" xfId="1339"/>
    <cellStyle name="?鹎%U龡&amp;H齲_x0001_C铣_x0014__x0007__x0001__x0001_ 3 4 2 2 2" xfId="1340"/>
    <cellStyle name="?鹎%U龡&amp;H齲_x0001_C铣_x0014__x0007__x0001__x0001_ 3 4 2 2 2 2" xfId="1341"/>
    <cellStyle name="千位分隔 2 2 3 2 2" xfId="1342"/>
    <cellStyle name="?鹎%U龡&amp;H齲_x0001_C铣_x0014__x0007__x0001__x0001_ 3 4 2 2 3" xfId="1343"/>
    <cellStyle name="?鹎%U龡&amp;H齲_x0001_C铣_x0014__x0007__x0001__x0001_ 3 4 2 2 3 2" xfId="1344"/>
    <cellStyle name="输出 2 3 2 3" xfId="1345"/>
    <cellStyle name="货币 4 2 3 3 2" xfId="1346"/>
    <cellStyle name="?鹎%U龡&amp;H齲_x0001_C铣_x0014__x0007__x0001__x0001_ 3 4 2 2 4" xfId="1347"/>
    <cellStyle name="?鹎%U龡&amp;H齲_x0001_C铣_x0014__x0007__x0001__x0001_ 3 4 2 2 4 2" xfId="1348"/>
    <cellStyle name="?鹎%U龡&amp;H齲_x0001_C铣_x0014__x0007__x0001__x0001_ 3 4 2 2 5" xfId="1349"/>
    <cellStyle name="?鹎%U龡&amp;H齲_x0001_C铣_x0014__x0007__x0001__x0001_ 3 4 2 2_2015财政决算公开" xfId="1350"/>
    <cellStyle name="百分比 2 2" xfId="1351"/>
    <cellStyle name="?鹎%U龡&amp;H齲_x0001_C铣_x0014__x0007__x0001__x0001_ 3 4 2 3" xfId="1352"/>
    <cellStyle name="?鹎%U龡&amp;H齲_x0001_C铣_x0014__x0007__x0001__x0001_ 3 4 2 3 2" xfId="1353"/>
    <cellStyle name="?鹎%U龡&amp;H齲_x0001_C铣_x0014__x0007__x0001__x0001_ 3 4 2 3 2 2" xfId="1354"/>
    <cellStyle name="千位分隔 2 2 3 3 2" xfId="1355"/>
    <cellStyle name="?鹎%U龡&amp;H齲_x0001_C铣_x0014__x0007__x0001__x0001_ 3 4 2 3 3" xfId="1356"/>
    <cellStyle name="?鹎%U龡&amp;H齲_x0001_C铣_x0014__x0007__x0001__x0001_ 3 4 2 3 3 2" xfId="1357"/>
    <cellStyle name="?鹎%U龡&amp;H齲_x0001_C铣_x0014__x0007__x0001__x0001_ 3 4 2 3 4" xfId="1358"/>
    <cellStyle name="?鹎%U龡&amp;H齲_x0001_C铣_x0014__x0007__x0001__x0001_ 3 4 2 3_2015财政决算公开" xfId="1359"/>
    <cellStyle name="强调文字颜色 4 3 2 2" xfId="1360"/>
    <cellStyle name="Norma,_laroux_4_营业在建 (2)_E21" xfId="1361"/>
    <cellStyle name="?鹎%U龡&amp;H齲_x0001_C铣_x0014__x0007__x0001__x0001_ 3 4 2 4" xfId="1362"/>
    <cellStyle name="60% - 强调文字颜色 6 4 2 2 2" xfId="1363"/>
    <cellStyle name="?鹎%U龡&amp;H齲_x0001_C铣_x0014__x0007__x0001__x0001_ 3 4 2 4 3 2" xfId="1364"/>
    <cellStyle name="60% - 强调文字颜色 6 4 2 3" xfId="1365"/>
    <cellStyle name="?鹎%U龡&amp;H齲_x0001_C铣_x0014__x0007__x0001__x0001_ 3 4 2 4 4" xfId="1366"/>
    <cellStyle name="?鹎%U龡&amp;H齲_x0001_C铣_x0014__x0007__x0001__x0001_ 3 4 2 4 4 2" xfId="1367"/>
    <cellStyle name="输出 2 2" xfId="1368"/>
    <cellStyle name="20% - 强调文字颜色 2 4 2 2 2" xfId="1369"/>
    <cellStyle name="?鹎%U龡&amp;H齲_x0001_C铣_x0014__x0007__x0001__x0001_ 3 4 2 4 5" xfId="1370"/>
    <cellStyle name="常规 2 3 3 2" xfId="1371"/>
    <cellStyle name="?鹎%U龡&amp;H齲_x0001_C铣_x0014__x0007__x0001__x0001_ 3 4 2 4_2015财政决算公开" xfId="1372"/>
    <cellStyle name="强调文字颜色 4 3 2 3 2" xfId="1373"/>
    <cellStyle name="?鹎%U龡&amp;H齲_x0001_C铣_x0014__x0007__x0001__x0001_ 3 4 2 5 2" xfId="1374"/>
    <cellStyle name="强调文字颜色 4 3 2 4" xfId="1375"/>
    <cellStyle name="?鹎%U龡&amp;H齲_x0001_C铣_x0014__x0007__x0001__x0001_ 3 4 2 6" xfId="1376"/>
    <cellStyle name="?鹎%U龡&amp;H齲_x0001_C铣_x0014__x0007__x0001__x0001_ 3 4 2 6 2" xfId="1377"/>
    <cellStyle name="强调文字颜色 4 3 3 2 2" xfId="1378"/>
    <cellStyle name="?鹎%U龡&amp;H齲_x0001_C铣_x0014__x0007__x0001__x0001_ 3 4 3 4 2" xfId="1379"/>
    <cellStyle name="40% - 强调文字颜色 5 3 2 2 2 2" xfId="1380"/>
    <cellStyle name="?鹎%U龡&amp;H齲_x0001_C铣_x0014__x0007__x0001__x0001_ 3 4 2 7" xfId="1381"/>
    <cellStyle name="?鹎%U龡&amp;H齲_x0001_C铣_x0014__x0007__x0001__x0001_ 3 4 2 7 2" xfId="1382"/>
    <cellStyle name="千位分隔 2 2 4 4 2" xfId="1383"/>
    <cellStyle name="强调文字颜色 5 2" xfId="1384"/>
    <cellStyle name="常规 2 2 2 8 2" xfId="1385"/>
    <cellStyle name="?鹎%U龡&amp;H齲_x0001_C铣_x0014__x0007__x0001__x0001_ 3 4 2 8" xfId="1386"/>
    <cellStyle name="60% - 强调文字颜色 6 5 2 2" xfId="1387"/>
    <cellStyle name="?鹎%U龡&amp;H齲_x0001_C铣_x0014__x0007__x0001__x0001_ 3 4 2_2015财政决算公开" xfId="1388"/>
    <cellStyle name="货币 2 2 2" xfId="1389"/>
    <cellStyle name="?鹎%U龡&amp;H齲_x0001_C铣_x0014__x0007__x0001__x0001_ 3 4 3" xfId="1390"/>
    <cellStyle name="差 3 2 2" xfId="1391"/>
    <cellStyle name="?鹎%U龡&amp;H齲_x0001_C铣_x0014__x0007__x0001__x0001_ 3 4 3 2" xfId="1392"/>
    <cellStyle name="差 3 2 2 2" xfId="1393"/>
    <cellStyle name="?鹎%U龡&amp;H齲_x0001_C铣_x0014__x0007__x0001__x0001_ 3 4 3 2 2" xfId="1394"/>
    <cellStyle name="差 3 2 2 2 2" xfId="1395"/>
    <cellStyle name="?鹎%U龡&amp;H齲_x0001_C铣_x0014__x0007__x0001__x0001_ 3 4 3 3" xfId="1396"/>
    <cellStyle name="差 3 2 2 3" xfId="1397"/>
    <cellStyle name="?鹎%U龡&amp;H齲_x0001_C铣_x0014__x0007__x0001__x0001_ 3 4 3 3 2" xfId="1398"/>
    <cellStyle name="强调文字颜色 4 3 3 2" xfId="1399"/>
    <cellStyle name="?鹎%U龡&amp;H齲_x0001_C铣_x0014__x0007__x0001__x0001_ 3 4 3 4" xfId="1400"/>
    <cellStyle name="40% - 强调文字颜色 5 3 2 2 2" xfId="1401"/>
    <cellStyle name="强调文字颜色 4 3 3 3" xfId="1402"/>
    <cellStyle name="?鹎%U龡&amp;H齲_x0001_C铣_x0014__x0007__x0001__x0001_ 3 4 3 5" xfId="1403"/>
    <cellStyle name="40% - 强调文字颜色 5 3 2 2 3" xfId="1404"/>
    <cellStyle name="货币 2 2 3 4" xfId="1405"/>
    <cellStyle name="?鹎%U龡&amp;H齲_x0001_C铣_x0014__x0007__x0001__x0001_ 3 4 3_2015财政决算公开" xfId="1406"/>
    <cellStyle name="?鹎%U龡&amp;H齲_x0001_C铣_x0014__x0007__x0001__x0001_ 3 5" xfId="1407"/>
    <cellStyle name="?鹎%U龡&amp;H齲_x0001_C铣_x0014__x0007__x0001__x0001_ 3 5 2" xfId="1408"/>
    <cellStyle name="?鹎%U龡&amp;H齲_x0001_C铣_x0014__x0007__x0001__x0001_ 3 5 2 2" xfId="1409"/>
    <cellStyle name="货币 3" xfId="1410"/>
    <cellStyle name="?鹎%U龡&amp;H齲_x0001_C铣_x0014__x0007__x0001__x0001_ 3 5 3" xfId="1411"/>
    <cellStyle name="差 3 3 2" xfId="1412"/>
    <cellStyle name="40% - 强调文字颜色 1 4 3 2" xfId="1413"/>
    <cellStyle name="货币 3 4 2" xfId="1414"/>
    <cellStyle name="?鹎%U龡&amp;H齲_x0001_C铣_x0014__x0007__x0001__x0001_ 3 5_2015财政决算公开" xfId="1415"/>
    <cellStyle name="?鹎%U龡&amp;H齲_x0001_C铣_x0014__x0007__x0001__x0001_ 3 6" xfId="1416"/>
    <cellStyle name="?鹎%U龡&amp;H齲_x0001_C铣_x0014__x0007__x0001__x0001_ 3 6 2" xfId="1417"/>
    <cellStyle name="20% - 强调文字颜色 1 4" xfId="1418"/>
    <cellStyle name="强调文字颜色 2 2 2 3" xfId="1419"/>
    <cellStyle name="?鹎%U龡&amp;H齲_x0001_C铣_x0014__x0007__x0001__x0001_ 3 6 2 2" xfId="1420"/>
    <cellStyle name="20% - 强调文字颜色 1 4 2" xfId="1421"/>
    <cellStyle name="强调文字颜色 2 2 2 3 2" xfId="1422"/>
    <cellStyle name="20% - 强调文字颜色 5 4_2015财政决算公开" xfId="1423"/>
    <cellStyle name="?鹎%U龡&amp;H齲_x0001_C铣_x0014__x0007__x0001__x0001_ 3 6 3" xfId="1424"/>
    <cellStyle name="20% - 强调文字颜色 1 5" xfId="1425"/>
    <cellStyle name="强调文字颜色 2 2 2 4" xfId="1426"/>
    <cellStyle name="40% - 强调文字颜色 4 2 4_2015财政决算公开" xfId="1427"/>
    <cellStyle name="差 3 4 2" xfId="1428"/>
    <cellStyle name="?鹎%U龡&amp;H齲_x0001_C铣_x0014__x0007__x0001__x0001_ 3 6 3 2" xfId="1429"/>
    <cellStyle name="20% - 强调文字颜色 1 5 2" xfId="1430"/>
    <cellStyle name="?鹎%U龡&amp;H齲_x0001_C铣_x0014__x0007__x0001__x0001_ 3 7" xfId="1431"/>
    <cellStyle name="20% - 强调文字颜色 5 4 2 3" xfId="1432"/>
    <cellStyle name="?鹎%U龡&amp;H齲_x0001_C铣_x0014__x0007__x0001__x0001_ 3 7 2" xfId="1433"/>
    <cellStyle name="20% - 强调文字颜色 2 4" xfId="1434"/>
    <cellStyle name="强调文字颜色 2 2 3 3" xfId="1435"/>
    <cellStyle name="?鹎%U龡&amp;H齲_x0001_C铣_x0014__x0007__x0001__x0001_ 3 8" xfId="1436"/>
    <cellStyle name="常规 3 2 7" xfId="1437"/>
    <cellStyle name="?鹎%U龡&amp;H齲_x0001_C铣_x0014__x0007__x0001__x0001_ 3 8 2" xfId="1438"/>
    <cellStyle name="20% - 强调文字颜色 3 4" xfId="1439"/>
    <cellStyle name="强调文字颜色 2 2 4 3" xfId="1440"/>
    <cellStyle name="?鹎%U龡&amp;H齲_x0001_C铣_x0014__x0007__x0001__x0001_ 3 9" xfId="1441"/>
    <cellStyle name="?鹎%U龡&amp;H齲_x0001_C铣_x0014__x0007__x0001__x0001_ 3 9 2" xfId="1442"/>
    <cellStyle name="20% - 强调文字颜色 4 4" xfId="1443"/>
    <cellStyle name="标题 2 2 5" xfId="1444"/>
    <cellStyle name="?鹎%U龡&amp;H齲_x0001_C铣_x0014__x0007__x0001__x0001_ 6 3" xfId="1445"/>
    <cellStyle name="60% - 强调文字颜色 5 5 3 2" xfId="1446"/>
    <cellStyle name="?鹎%U龡&amp;H齲_x0001_C铣_x0014__x0007__x0001__x0001_ 3_2015财政决算公开" xfId="1447"/>
    <cellStyle name="千位分隔 5" xfId="1448"/>
    <cellStyle name="?鹎%U龡&amp;H齲_x0001_C铣_x0014__x0007__x0001__x0001_ 4 2 2" xfId="1449"/>
    <cellStyle name="标题 4 4" xfId="1450"/>
    <cellStyle name="千位分隔 5 2" xfId="1451"/>
    <cellStyle name="?鹎%U龡&amp;H齲_x0001_C铣_x0014__x0007__x0001__x0001_ 4 2 2 2" xfId="1452"/>
    <cellStyle name="标题 4 4 2" xfId="1453"/>
    <cellStyle name="20% - 强调文字颜色 6 5 3" xfId="1454"/>
    <cellStyle name="千位分隔 5 2 2" xfId="1455"/>
    <cellStyle name="?鹎%U龡&amp;H齲_x0001_C铣_x0014__x0007__x0001__x0001_ 4 2 2 2 2" xfId="1456"/>
    <cellStyle name="标题 4 4 2 2" xfId="1457"/>
    <cellStyle name="强调文字颜色 3 3 4" xfId="1458"/>
    <cellStyle name="40% - 强调文字颜色 5 2 2 3" xfId="1459"/>
    <cellStyle name="千位分隔 5 3" xfId="1460"/>
    <cellStyle name="?鹎%U龡&amp;H齲_x0001_C铣_x0014__x0007__x0001__x0001_ 4 2 2 3" xfId="1461"/>
    <cellStyle name="标题 4 4 3" xfId="1462"/>
    <cellStyle name="60% - 强调文字颜色 1 6 2 2" xfId="1463"/>
    <cellStyle name="20% - 强调文字颜色 6 6 3" xfId="1464"/>
    <cellStyle name="20% - 强调文字颜色 2 5 2_2015财政决算公开" xfId="1465"/>
    <cellStyle name="强调文字颜色 3 4 4" xfId="1466"/>
    <cellStyle name="40% - 强调文字颜色 5 2 3 3" xfId="1467"/>
    <cellStyle name="常规 3 2 2 5" xfId="1468"/>
    <cellStyle name="千位分隔 5 3 2" xfId="1469"/>
    <cellStyle name="?鹎%U龡&amp;H齲_x0001_C铣_x0014__x0007__x0001__x0001_ 4 2 2 3 2" xfId="1470"/>
    <cellStyle name="千位分隔 5 4" xfId="1471"/>
    <cellStyle name="?鹎%U龡&amp;H齲_x0001_C铣_x0014__x0007__x0001__x0001_ 4 2 2 4" xfId="1472"/>
    <cellStyle name="强调文字颜色 3 5 4" xfId="1473"/>
    <cellStyle name="常规 3 2 3 5" xfId="1474"/>
    <cellStyle name="千位分隔 5 4 2" xfId="1475"/>
    <cellStyle name="?鹎%U龡&amp;H齲_x0001_C铣_x0014__x0007__x0001__x0001_ 4 2 2 4 2" xfId="1476"/>
    <cellStyle name="货币 3 4 3 2" xfId="1477"/>
    <cellStyle name="20% - 强调文字颜色 4 5_2015财政决算公开" xfId="1478"/>
    <cellStyle name="千位分隔 5 5" xfId="1479"/>
    <cellStyle name="?鹎%U龡&amp;H齲_x0001_C铣_x0014__x0007__x0001__x0001_ 4 2 2 5" xfId="1480"/>
    <cellStyle name="常规 3 2 4 5" xfId="1481"/>
    <cellStyle name="?鹎%U龡&amp;H齲_x0001_C铣_x0014__x0007__x0001__x0001_ 4 2 2 5 2" xfId="1482"/>
    <cellStyle name="20% - 强调文字颜色 4 2 3 3" xfId="1483"/>
    <cellStyle name="?鹎%U龡&amp;H齲_x0001_C铣_x0014__x0007__x0001__x0001_ 4 2 2_2015财政决算公开" xfId="1484"/>
    <cellStyle name="千位分隔 6" xfId="1485"/>
    <cellStyle name="?鹎%U龡&amp;H齲_x0001_C铣_x0014__x0007__x0001__x0001_ 4 2 3" xfId="1486"/>
    <cellStyle name="标题 4 5" xfId="1487"/>
    <cellStyle name="千位分隔 6 2" xfId="1488"/>
    <cellStyle name="?鹎%U龡&amp;H齲_x0001_C铣_x0014__x0007__x0001__x0001_ 4 2 3 2" xfId="1489"/>
    <cellStyle name="标题 4 5 2" xfId="1490"/>
    <cellStyle name="千位分隔 6 2 2" xfId="1491"/>
    <cellStyle name="?鹎%U龡&amp;H齲_x0001_C铣_x0014__x0007__x0001__x0001_ 4 2 3 2 2" xfId="1492"/>
    <cellStyle name="标题 4 5 2 2" xfId="1493"/>
    <cellStyle name="强调文字颜色 4 3 4" xfId="1494"/>
    <cellStyle name="40% - 强调文字颜色 5 3 2 3" xfId="1495"/>
    <cellStyle name="千位分隔 6 3" xfId="1496"/>
    <cellStyle name="?鹎%U龡&amp;H齲_x0001_C铣_x0014__x0007__x0001__x0001_ 4 2 3 3" xfId="1497"/>
    <cellStyle name="标题 4 5 3" xfId="1498"/>
    <cellStyle name="强调文字颜色 4 4 4" xfId="1499"/>
    <cellStyle name="40% - 强调文字颜色 5 3 3 3" xfId="1500"/>
    <cellStyle name="千位分隔 6 3 2" xfId="1501"/>
    <cellStyle name="?鹎%U龡&amp;H齲_x0001_C铣_x0014__x0007__x0001__x0001_ 4 2 3 3 2" xfId="1502"/>
    <cellStyle name="千位分隔 6 4" xfId="1503"/>
    <cellStyle name="?鹎%U龡&amp;H齲_x0001_C铣_x0014__x0007__x0001__x0001_ 4 2 3 4" xfId="1504"/>
    <cellStyle name="?鹎%U龡&amp;H齲_x0001_C铣_x0014__x0007__x0001__x0001_ 4 2_2015财政决算公开" xfId="1505"/>
    <cellStyle name="?鹎%U龡&amp;H齲_x0001_C铣_x0014__x0007__x0001__x0001_ 4 3" xfId="1506"/>
    <cellStyle name="?鹎%U龡&amp;H齲_x0001_C铣_x0014__x0007__x0001__x0001_ 4 3 2" xfId="1507"/>
    <cellStyle name="标题 5 4" xfId="1508"/>
    <cellStyle name="?鹎%U龡&amp;H齲_x0001_C铣_x0014__x0007__x0001__x0001_ 4 3 2 2" xfId="1509"/>
    <cellStyle name="标题 5 4 2" xfId="1510"/>
    <cellStyle name="?鹎%U龡&amp;H齲_x0001_C铣_x0014__x0007__x0001__x0001_ 4 4" xfId="1511"/>
    <cellStyle name="?鹎%U龡&amp;H齲_x0001_C铣_x0014__x0007__x0001__x0001_ 4 4 2" xfId="1512"/>
    <cellStyle name="?鹎%U龡&amp;H齲_x0001_C铣_x0014__x0007__x0001__x0001_ 4 4 2 2" xfId="1513"/>
    <cellStyle name="?鹎%U龡&amp;H齲_x0001_C铣_x0014__x0007__x0001__x0001_ 4 4 3" xfId="1514"/>
    <cellStyle name="差 4 2 2" xfId="1515"/>
    <cellStyle name="?鹎%U龡&amp;H齲_x0001_C铣_x0014__x0007__x0001__x0001_ 4 4 3 2" xfId="1516"/>
    <cellStyle name="差 4 2 2 2" xfId="1517"/>
    <cellStyle name="20% - 强调文字颜色 5 5 2" xfId="1518"/>
    <cellStyle name="强调文字颜色 2 3 3" xfId="1519"/>
    <cellStyle name="好 2 2 2 2" xfId="1520"/>
    <cellStyle name="?鹎%U龡&amp;H齲_x0001_C铣_x0014__x0007__x0001__x0001_ 4 4_2015财政决算公开" xfId="1521"/>
    <cellStyle name="?鹎%U龡&amp;H齲_x0001_C铣_x0014__x0007__x0001__x0001_ 4 5" xfId="1522"/>
    <cellStyle name="?鹎%U龡&amp;H齲_x0001_C铣_x0014__x0007__x0001__x0001_ 4 5 2" xfId="1523"/>
    <cellStyle name="?鹎%U龡&amp;H齲_x0001_C铣_x0014__x0007__x0001__x0001_ 4 5 2 2" xfId="1524"/>
    <cellStyle name="?鹎%U龡&amp;H齲_x0001_C铣_x0014__x0007__x0001__x0001_ 4 5 3" xfId="1525"/>
    <cellStyle name="差 4 3 2" xfId="1526"/>
    <cellStyle name="?鹎%U龡&amp;H齲_x0001_C铣_x0014__x0007__x0001__x0001_ 4 5 3 2" xfId="1527"/>
    <cellStyle name="?鹎%U龡&amp;H齲_x0001_C铣_x0014__x0007__x0001__x0001_ 4 6" xfId="1528"/>
    <cellStyle name="20% - 强调文字颜色 5 5 2_2015财政决算公开" xfId="1529"/>
    <cellStyle name="常规 2 9" xfId="1530"/>
    <cellStyle name="输入 3" xfId="1531"/>
    <cellStyle name="强调文字颜色 2 3 2 3" xfId="1532"/>
    <cellStyle name="?鹎%U龡&amp;H齲_x0001_C铣_x0014__x0007__x0001__x0001_ 4 6 2" xfId="1533"/>
    <cellStyle name="强调文字颜色 2 3 2 3 2" xfId="1534"/>
    <cellStyle name="?鹎%U龡&amp;H齲_x0001_C铣_x0014__x0007__x0001__x0001_ 4 6 2 2" xfId="1535"/>
    <cellStyle name="强调文字颜色 2 3 2 4" xfId="1536"/>
    <cellStyle name="?鹎%U龡&amp;H齲_x0001_C铣_x0014__x0007__x0001__x0001_ 4 6 3" xfId="1537"/>
    <cellStyle name="?鹎%U龡&amp;H齲_x0001_C铣_x0014__x0007__x0001__x0001_ 4 6 3 2" xfId="1538"/>
    <cellStyle name="货币 4 4 3" xfId="1539"/>
    <cellStyle name="?鹎%U龡&amp;H齲_x0001_C铣_x0014__x0007__x0001__x0001_ 4 6_2015财政决算公开" xfId="1540"/>
    <cellStyle name="?鹎%U龡&amp;H齲_x0001_C铣_x0014__x0007__x0001__x0001_ 4 7" xfId="1541"/>
    <cellStyle name="20% - 强调文字颜色 5 5 2 3" xfId="1542"/>
    <cellStyle name="常规 3 9" xfId="1543"/>
    <cellStyle name="强调文字颜色 2 3 3 3" xfId="1544"/>
    <cellStyle name="?鹎%U龡&amp;H齲_x0001_C铣_x0014__x0007__x0001__x0001_ 4 7 2" xfId="1545"/>
    <cellStyle name="40% - 强调文字颜色 5 3 2_2015财政决算公开" xfId="1546"/>
    <cellStyle name="?鹎%U龡&amp;H齲_x0001_C铣_x0014__x0007__x0001__x0001_ 4 8" xfId="1547"/>
    <cellStyle name="千位分隔 4 2 2 3" xfId="1548"/>
    <cellStyle name="常规 4 2 7" xfId="1549"/>
    <cellStyle name="?鹎%U龡&amp;H齲_x0001_C铣_x0014__x0007__x0001__x0001_ 4 8 2" xfId="1550"/>
    <cellStyle name="?鹎%U龡&amp;H齲_x0001_C铣_x0014__x0007__x0001__x0001_ 4 9" xfId="1551"/>
    <cellStyle name="常规 5 9" xfId="1552"/>
    <cellStyle name="千位分隔 4 2 3 3" xfId="1553"/>
    <cellStyle name="?鹎%U龡&amp;H齲_x0001_C铣_x0014__x0007__x0001__x0001_ 4 9 2" xfId="1554"/>
    <cellStyle name="?鹎%U龡&amp;H齲_x0001_C铣_x0014__x0007__x0001__x0001_ 4_2015财政决算公开" xfId="1555"/>
    <cellStyle name="60% - 强调文字颜色 5 5 2 2 2" xfId="1556"/>
    <cellStyle name="?鹎%U龡&amp;H齲_x0001_C铣_x0014__x0007__x0001__x0001_ 5 3 2" xfId="1557"/>
    <cellStyle name="60% - 强调文字颜色 5 5 2 3" xfId="1558"/>
    <cellStyle name="?鹎%U龡&amp;H齲_x0001_C铣_x0014__x0007__x0001__x0001_ 5 4" xfId="1559"/>
    <cellStyle name="40% - 强调文字颜色 6 3 2 2 2 2" xfId="1560"/>
    <cellStyle name="标题 2 2 4" xfId="1561"/>
    <cellStyle name="?鹎%U龡&amp;H齲_x0001_C铣_x0014__x0007__x0001__x0001_ 6 2" xfId="1562"/>
    <cellStyle name="强调文字颜色 4 2 3 3 2" xfId="1563"/>
    <cellStyle name="标题 2 2 4 2" xfId="1564"/>
    <cellStyle name="?鹎%U龡&amp;H齲_x0001_C铣_x0014__x0007__x0001__x0001_ 6 2 2" xfId="1565"/>
    <cellStyle name="货币 3 6" xfId="1566"/>
    <cellStyle name="?鹎%U龡&amp;H齲_x0001_C铣_x0014__x0007__x0001__x0001_ 6 3 2" xfId="1567"/>
    <cellStyle name="货币 4 6" xfId="1568"/>
    <cellStyle name="?鹎%U龡&amp;H齲_x0001_C铣_x0014__x0007__x0001__x0001_ 6 4" xfId="1569"/>
    <cellStyle name="20% - 着色 5" xfId="1570"/>
    <cellStyle name="计算 7" xfId="1571"/>
    <cellStyle name="?鹎%U龡&amp;H齲_x0001_C铣_x0014__x0007__x0001__x0001_ 6_2015财政决算公开" xfId="1572"/>
    <cellStyle name="?鹎%U龡&amp;H齲_x0001_C铣_x0014__x0007__x0001__x0001_ 7" xfId="1573"/>
    <cellStyle name="强调文字颜色 4 2 3 4" xfId="1574"/>
    <cellStyle name="20% - 强调文字颜色 1 2" xfId="1575"/>
    <cellStyle name="20% - 强调文字颜色 1 2 2" xfId="1576"/>
    <cellStyle name="20% - 强调文字颜色 1 2 2 2 2 2" xfId="1577"/>
    <cellStyle name="20% - 强调文字颜色 1 2 2 2 3" xfId="1578"/>
    <cellStyle name="60% - 强调文字颜色 4 2 3 3 2" xfId="1579"/>
    <cellStyle name="40% - 强调文字颜色 6 5 3 2" xfId="1580"/>
    <cellStyle name="20% - 强调文字颜色 1 2 2 3 2" xfId="1581"/>
    <cellStyle name="20% - 强调文字颜色 1 2 2 4" xfId="1582"/>
    <cellStyle name="计算 4 4" xfId="1583"/>
    <cellStyle name="20% - 强调文字颜色 1 2 2_2015财政决算公开" xfId="1584"/>
    <cellStyle name="20% - 强调文字颜色 1 2 3" xfId="1585"/>
    <cellStyle name="20% - 强调文字颜色 1 2 3 2 2 2" xfId="1586"/>
    <cellStyle name="注释 3 2 3 2" xfId="1587"/>
    <cellStyle name="常规 13 2 2 2 2" xfId="1588"/>
    <cellStyle name="20% - 强调文字颜色 1 2 3 2 3" xfId="1589"/>
    <cellStyle name="20% - 强调文字颜色 1 3 2 2 3" xfId="1590"/>
    <cellStyle name="20% - 强调文字颜色 1 2 3 5" xfId="1591"/>
    <cellStyle name="20% - 强调文字颜色 1 2 3_2015财政决算公开" xfId="1592"/>
    <cellStyle name="20% - 强调文字颜色 1 2 4" xfId="1593"/>
    <cellStyle name="40% - 强调文字颜色 1 5 3" xfId="1594"/>
    <cellStyle name="20% - 强调文字颜色 1 2 4 2 2" xfId="1595"/>
    <cellStyle name="20% - 强调文字颜色 1 2 4 3" xfId="1596"/>
    <cellStyle name="20% - 强调文字颜色 1 3 2 3 2" xfId="1597"/>
    <cellStyle name="20% - 强调文字颜色 1 2 4 4" xfId="1598"/>
    <cellStyle name="20% - 强调文字颜色 1 2 4_2015财政决算公开" xfId="1599"/>
    <cellStyle name="千位分隔 3 6 2 2" xfId="1600"/>
    <cellStyle name="20% - 强调文字颜色 1 2 5 2" xfId="1601"/>
    <cellStyle name="20% - 强调文字颜色 1 3" xfId="1602"/>
    <cellStyle name="强调文字颜色 2 2 2 2" xfId="1603"/>
    <cellStyle name="20% - 强调文字颜色 1 3 2" xfId="1604"/>
    <cellStyle name="强调文字颜色 2 2 2 2 2" xfId="1605"/>
    <cellStyle name="20% - 强调文字颜色 1 3 2 2" xfId="1606"/>
    <cellStyle name="强调文字颜色 2 2 2 2 2 2" xfId="1607"/>
    <cellStyle name="20% - 强调文字颜色 1 3 2 2 2 2" xfId="1608"/>
    <cellStyle name="20% - 强调文字颜色 1 3 2 2_2015财政决算公开" xfId="1609"/>
    <cellStyle name="20% - 强调文字颜色 1 3 2 3" xfId="1610"/>
    <cellStyle name="强调文字颜色 3 2 3 2 2 2" xfId="1611"/>
    <cellStyle name="20% - 强调文字颜色 1 3 2 4" xfId="1612"/>
    <cellStyle name="60% - 强调文字颜色 1 5 2 2 2" xfId="1613"/>
    <cellStyle name="20% - 强调文字颜色 1 3 2_2015财政决算公开" xfId="1614"/>
    <cellStyle name="20% - 强调文字颜色 1 3 3" xfId="1615"/>
    <cellStyle name="强调文字颜色 2 2 2 2 3" xfId="1616"/>
    <cellStyle name="20% - 强调文字颜色 1 3 3 2" xfId="1617"/>
    <cellStyle name="20% - 强调文字颜色 1 3 3 3" xfId="1618"/>
    <cellStyle name="常规 2 2 2 2 2" xfId="1619"/>
    <cellStyle name="20% - 强调文字颜色 1 3 3_2015财政决算公开" xfId="1620"/>
    <cellStyle name="20% - 强调文字颜色 1 3 4" xfId="1621"/>
    <cellStyle name="20% - 强调文字颜色 1 3 4 2" xfId="1622"/>
    <cellStyle name="20% - 强调文字颜色 1 3_2015财政决算公开" xfId="1623"/>
    <cellStyle name="20% - 强调文字颜色 1 4 2 2" xfId="1624"/>
    <cellStyle name="20% - 强调文字颜色 1 4 2 3" xfId="1625"/>
    <cellStyle name="20% - 强调文字颜色 1 4 2_2015财政决算公开" xfId="1626"/>
    <cellStyle name="20% - 着色 1 2" xfId="1627"/>
    <cellStyle name="标题 2 2_2015财政决算公开" xfId="1628"/>
    <cellStyle name="计算 3 2" xfId="1629"/>
    <cellStyle name="20% - 强调文字颜色 1 4 3" xfId="1630"/>
    <cellStyle name="20% - 强调文字颜色 1 4 3 2" xfId="1631"/>
    <cellStyle name="强调文字颜色 4 5 2 2" xfId="1632"/>
    <cellStyle name="40% - 强调文字颜色 3 6_2015财政决算公开" xfId="1633"/>
    <cellStyle name="20% - 强调文字颜色 1 4 4" xfId="1634"/>
    <cellStyle name="20% - 强调文字颜色 5 3 3" xfId="1635"/>
    <cellStyle name="百分比 4" xfId="1636"/>
    <cellStyle name="20% - 强调文字颜色 1 4_2015财政决算公开" xfId="1637"/>
    <cellStyle name="20% - 强调文字颜色 1 5 2 2" xfId="1638"/>
    <cellStyle name="60% - 强调文字颜色 3 3" xfId="1639"/>
    <cellStyle name="20% - 强调文字颜色 6 2 2_2015财政决算公开" xfId="1640"/>
    <cellStyle name="汇总 7" xfId="1641"/>
    <cellStyle name="20% - 强调文字颜色 3 2 3 4" xfId="1642"/>
    <cellStyle name="20% - 强调文字颜色 1 5 2 2 2" xfId="1643"/>
    <cellStyle name="60% - 强调文字颜色 3 3 2" xfId="1644"/>
    <cellStyle name="20% - 强调文字颜色 1 5 2 3" xfId="1645"/>
    <cellStyle name="60% - 强调文字颜色 3 4" xfId="1646"/>
    <cellStyle name="常规 2 4 2 6 2" xfId="1647"/>
    <cellStyle name="常规 2 3 2 3 3 2" xfId="1648"/>
    <cellStyle name="强调文字颜色 6 2 3 3" xfId="1649"/>
    <cellStyle name="20% - 强调文字颜色 1 5 2_2015财政决算公开" xfId="1650"/>
    <cellStyle name="20% - 着色 2 2" xfId="1651"/>
    <cellStyle name="计算 4 2" xfId="1652"/>
    <cellStyle name="20% - 强调文字颜色 1 5 3" xfId="1653"/>
    <cellStyle name="20% - 强调文字颜色 4 2 3 2_2015财政决算公开" xfId="1654"/>
    <cellStyle name="20% - 强调文字颜色 1 5 3 2" xfId="1655"/>
    <cellStyle name="60% - 强调文字颜色 4 3" xfId="1656"/>
    <cellStyle name="强调文字颜色 4 5 3 2" xfId="1657"/>
    <cellStyle name="20% - 强调文字颜色 1 5 4" xfId="1658"/>
    <cellStyle name="20% - 强调文字颜色 1 6 2 2" xfId="1659"/>
    <cellStyle name="20% - 着色 3 2" xfId="1660"/>
    <cellStyle name="计算 5 2" xfId="1661"/>
    <cellStyle name="60% - 强调文字颜色 3 2 3 2 2 2" xfId="1662"/>
    <cellStyle name="20% - 强调文字颜色 1 6 3" xfId="1663"/>
    <cellStyle name="20% - 强调文字颜色 1 6_2015财政决算公开" xfId="1664"/>
    <cellStyle name="货币 4 2 4" xfId="1665"/>
    <cellStyle name="20% - 强调文字颜色 2 2" xfId="1666"/>
    <cellStyle name="20% - 强调文字颜色 2 2 2" xfId="1667"/>
    <cellStyle name="40% - 强调文字颜色 3 2 7" xfId="1668"/>
    <cellStyle name="20% - 强调文字颜色 2 2 2 2 2 2" xfId="1669"/>
    <cellStyle name="标题 2 8" xfId="1670"/>
    <cellStyle name="20% - 强调文字颜色 2 2 2 2 3" xfId="1671"/>
    <cellStyle name="60% - 强调文字颜色 5 2 3 3 2" xfId="1672"/>
    <cellStyle name="20% - 强调文字颜色 2 2 2 2_2015财政决算公开" xfId="1673"/>
    <cellStyle name="常规 2 2 2 2 5 2" xfId="1674"/>
    <cellStyle name="20% - 强调文字颜色 2 2 2 4" xfId="1675"/>
    <cellStyle name="常规 2 5 2 2 2" xfId="1676"/>
    <cellStyle name="20% - 强调文字颜色 2 2 2_2015财政决算公开" xfId="1677"/>
    <cellStyle name="小数 4 2" xfId="1678"/>
    <cellStyle name="检查单元格 6 2" xfId="1679"/>
    <cellStyle name="20% - 强调文字颜色 2 2 3" xfId="1680"/>
    <cellStyle name="20% - 强调文字颜色 2 2 3 2 2 2" xfId="1681"/>
    <cellStyle name="60% - 强调文字颜色 2 4 3" xfId="1682"/>
    <cellStyle name="40% - 强调文字颜色 1 3 2 2_2015财政决算公开" xfId="1683"/>
    <cellStyle name="20% - 强调文字颜色 2 2 3 2 3" xfId="1684"/>
    <cellStyle name="20% - 强调文字颜色 2 2 3 2_2015财政决算公开" xfId="1685"/>
    <cellStyle name="60% - 强调文字颜色 1 2 3 2 2 2" xfId="1686"/>
    <cellStyle name="20% - 强调文字颜色 2 2 4" xfId="1687"/>
    <cellStyle name="20% - 强调文字颜色 2 2 4 2" xfId="1688"/>
    <cellStyle name="20% - 强调文字颜色 2 2 4 3" xfId="1689"/>
    <cellStyle name="40% - 强调文字颜色 3 3 2_2015财政决算公开" xfId="1690"/>
    <cellStyle name="20% - 强调文字颜色 2 2 4 4" xfId="1691"/>
    <cellStyle name="千位分隔 4 6 2 2" xfId="1692"/>
    <cellStyle name="20% - 强调文字颜色 2 2 5 2" xfId="1693"/>
    <cellStyle name="千位分隔 4 6 3" xfId="1694"/>
    <cellStyle name="20% - 强调文字颜色 2 2 6" xfId="1695"/>
    <cellStyle name="20% - 强调文字颜色 4 3 2 3 2" xfId="1696"/>
    <cellStyle name="20% - 强调文字颜色 2 2_2015财政决算公开" xfId="1697"/>
    <cellStyle name="60% - 强调文字颜色 1 4 2 3" xfId="1698"/>
    <cellStyle name="20% - 强调文字颜色 5 4 2 2" xfId="1699"/>
    <cellStyle name="20% - 强调文字颜色 2 3" xfId="1700"/>
    <cellStyle name="强调文字颜色 2 2 3 2" xfId="1701"/>
    <cellStyle name="20% - 强调文字颜色 5 4 2 2 2" xfId="1702"/>
    <cellStyle name="40% - 强调文字颜色 3 2 3 5" xfId="1703"/>
    <cellStyle name="常规 40" xfId="1704"/>
    <cellStyle name="常规 35" xfId="1705"/>
    <cellStyle name="20% - 强调文字颜色 2 3 2" xfId="1706"/>
    <cellStyle name="强调文字颜色 2 2 3 2 2" xfId="1707"/>
    <cellStyle name="20% - 强调文字颜色 2 3 2 2" xfId="1708"/>
    <cellStyle name="强调文字颜色 2 2 3 2 2 2" xfId="1709"/>
    <cellStyle name="20% - 强调文字颜色 2 3 2 2 2 2" xfId="1710"/>
    <cellStyle name="20% - 强调文字颜色 2 3 2 2 3" xfId="1711"/>
    <cellStyle name="20% - 强调文字颜色 2 3 2 2_2015财政决算公开" xfId="1712"/>
    <cellStyle name="20% - 强调文字颜色 2 3 2 3" xfId="1713"/>
    <cellStyle name="20% - 强调文字颜色 2 3 2 3 2" xfId="1714"/>
    <cellStyle name="20% - 强调文字颜色 2 3 2 4" xfId="1715"/>
    <cellStyle name="20% - 强调文字颜色 2 3 2_2015财政决算公开" xfId="1716"/>
    <cellStyle name="常规 41" xfId="1717"/>
    <cellStyle name="常规 36" xfId="1718"/>
    <cellStyle name="20% - 强调文字颜色 2 3 3" xfId="1719"/>
    <cellStyle name="强调文字颜色 2 2 3 2 3" xfId="1720"/>
    <cellStyle name="20% - 强调文字颜色 2 3 3 2" xfId="1721"/>
    <cellStyle name="20% - 强调文字颜色 2 3 3 2 2" xfId="1722"/>
    <cellStyle name="20% - 强调文字颜色 2 3 3 3" xfId="1723"/>
    <cellStyle name="20% - 强调文字颜色 2 3 3_2015财政决算公开" xfId="1724"/>
    <cellStyle name="常规 42" xfId="1725"/>
    <cellStyle name="常规 37" xfId="1726"/>
    <cellStyle name="20% - 强调文字颜色 2 3 4" xfId="1727"/>
    <cellStyle name="20% - 强调文字颜色 2 3 4 2" xfId="1728"/>
    <cellStyle name="40% - 强调文字颜色 1 2 6" xfId="1729"/>
    <cellStyle name="20% - 强调文字颜色 2 3_2015财政决算公开" xfId="1730"/>
    <cellStyle name="常规 2 4 2 2 4 2" xfId="1731"/>
    <cellStyle name="输出 2" xfId="1732"/>
    <cellStyle name="20% - 强调文字颜色 2 4 2 2" xfId="1733"/>
    <cellStyle name="输出 3" xfId="1734"/>
    <cellStyle name="20% - 强调文字颜色 2 4 2 3" xfId="1735"/>
    <cellStyle name="20% - 强调文字颜色 2 4 2_2015财政决算公开" xfId="1736"/>
    <cellStyle name="20% - 强调文字颜色 2 4 3" xfId="1737"/>
    <cellStyle name="20% - 强调文字颜色 6 5_2015财政决算公开" xfId="1738"/>
    <cellStyle name="20% - 强调文字颜色 2 4 3 2" xfId="1739"/>
    <cellStyle name="强调文字颜色 4 6 2 2" xfId="1740"/>
    <cellStyle name="20% - 强调文字颜色 2 4 4" xfId="1741"/>
    <cellStyle name="20% - 强调文字颜色 2 4_2015财政决算公开" xfId="1742"/>
    <cellStyle name="20% - 强调文字颜色 2 5" xfId="1743"/>
    <cellStyle name="强调文字颜色 2 2 3 4" xfId="1744"/>
    <cellStyle name="20% - 强调文字颜色 2 5 2" xfId="1745"/>
    <cellStyle name="20% - 强调文字颜色 2 5 2 2" xfId="1746"/>
    <cellStyle name="20% - 强调文字颜色 2 5 2 2 2" xfId="1747"/>
    <cellStyle name="20% - 强调文字颜色 2 5 2 3" xfId="1748"/>
    <cellStyle name="20% - 强调文字颜色 2 5 3" xfId="1749"/>
    <cellStyle name="20% - 强调文字颜色 4 6_2015财政决算公开" xfId="1750"/>
    <cellStyle name="20% - 强调文字颜色 2 5 3 2" xfId="1751"/>
    <cellStyle name="20% - 强调文字颜色 2 5 4" xfId="1752"/>
    <cellStyle name="20% - 强调文字颜色 6 3 4" xfId="1753"/>
    <cellStyle name="20% - 强调文字颜色 4 5 2 2" xfId="1754"/>
    <cellStyle name="20% - 强调文字颜色 2 5_2015财政决算公开" xfId="1755"/>
    <cellStyle name="20% - 强调文字颜色 2 6 2 2" xfId="1756"/>
    <cellStyle name="60% - 强调文字颜色 1 2 2 2" xfId="1757"/>
    <cellStyle name="20% - 强调文字颜色 2 6 3" xfId="1758"/>
    <cellStyle name="20% - 强调文字颜色 2 6_2015财政决算公开" xfId="1759"/>
    <cellStyle name="常规 3 2 5" xfId="1760"/>
    <cellStyle name="20% - 强调文字颜色 3 2" xfId="1761"/>
    <cellStyle name="常规 3 2 5 2" xfId="1762"/>
    <cellStyle name="20% - 强调文字颜色 3 2 2" xfId="1763"/>
    <cellStyle name="40% - 强调文字颜色 4 2 7" xfId="1764"/>
    <cellStyle name="20% - 强调文字颜色 3 2 2 2" xfId="1765"/>
    <cellStyle name="百分比 4 2 4" xfId="1766"/>
    <cellStyle name="常规 2 2 6 4" xfId="1767"/>
    <cellStyle name="20% - 强调文字颜色 3 2 2 2 2" xfId="1768"/>
    <cellStyle name="20% - 强调文字颜色 3 2 2 2 2 2" xfId="1769"/>
    <cellStyle name="20% - 强调文字颜色 4 2 2 2_2015财政决算公开" xfId="1770"/>
    <cellStyle name="20% - 强调文字颜色 3 2 2 2 3" xfId="1771"/>
    <cellStyle name="60% - 强调文字颜色 6 2 3 3 2" xfId="1772"/>
    <cellStyle name="20% - 强调文字颜色 3 2 2 2_2015财政决算公开" xfId="1773"/>
    <cellStyle name="20% - 强调文字颜色 3 2 2 3 2" xfId="1774"/>
    <cellStyle name="常规 12 2 3 2 2" xfId="1775"/>
    <cellStyle name="20% - 强调文字颜色 3 2 2 4" xfId="1776"/>
    <cellStyle name="20% - 强调文字颜色 3 2 2_2015财政决算公开" xfId="1777"/>
    <cellStyle name="20% - 强调文字颜色 3 2 3" xfId="1778"/>
    <cellStyle name="汇总 5" xfId="1779"/>
    <cellStyle name="20% - 强调文字颜色 3 2 3 2" xfId="1780"/>
    <cellStyle name="常规 2 2 7 4" xfId="1781"/>
    <cellStyle name="汇总 5 2" xfId="1782"/>
    <cellStyle name="20% - 强调文字颜色 3 2 3 2 2" xfId="1783"/>
    <cellStyle name="常规 2 2 7 4 2" xfId="1784"/>
    <cellStyle name="汇总 5 2 2" xfId="1785"/>
    <cellStyle name="20% - 强调文字颜色 3 2 3 2 2 2" xfId="1786"/>
    <cellStyle name="20% - 强调文字颜色 6 2 3 2" xfId="1787"/>
    <cellStyle name="汇总 5 3" xfId="1788"/>
    <cellStyle name="20% - 强调文字颜色 3 2 3 2 3" xfId="1789"/>
    <cellStyle name="20% - 强调文字颜色 3 2 3 2_2015财政决算公开" xfId="1790"/>
    <cellStyle name="常规 4 3 2" xfId="1791"/>
    <cellStyle name="常规 5 4" xfId="1792"/>
    <cellStyle name="汇总 6" xfId="1793"/>
    <cellStyle name="20% - 强调文字颜色 3 2 3 3" xfId="1794"/>
    <cellStyle name="常规 2 2 7 5" xfId="1795"/>
    <cellStyle name="常规 10 2 3" xfId="1796"/>
    <cellStyle name="汇总 6 2" xfId="1797"/>
    <cellStyle name="20% - 强调文字颜色 3 2 3 3 2" xfId="1798"/>
    <cellStyle name="汇总 2 2 2 2" xfId="1799"/>
    <cellStyle name="20% - 强调文字颜色 3 2 3 5" xfId="1800"/>
    <cellStyle name="20% - 强调文字颜色 3 2 3_2015财政决算公开" xfId="1801"/>
    <cellStyle name="解释性文本 6 2" xfId="1802"/>
    <cellStyle name="差 3 2" xfId="1803"/>
    <cellStyle name="20% - 强调文字颜色 3 2 4" xfId="1804"/>
    <cellStyle name="20% - 强调文字颜色 3 2 4 2" xfId="1805"/>
    <cellStyle name="20% - 强调文字颜色 3 2 4 3" xfId="1806"/>
    <cellStyle name="20% - 强调文字颜色 3 2 4 4" xfId="1807"/>
    <cellStyle name="货币 3 3 4 2" xfId="1808"/>
    <cellStyle name="20% - 强调文字颜色 3 2 4_2015财政决算公开" xfId="1809"/>
    <cellStyle name="20% - 强调文字颜色 3 2 5" xfId="1810"/>
    <cellStyle name="20% - 强调文字颜色 3 2 5 2" xfId="1811"/>
    <cellStyle name="20% - 强调文字颜色 3 2 6" xfId="1812"/>
    <cellStyle name="20% - 强调文字颜色 3 2 7" xfId="1813"/>
    <cellStyle name="适中 8" xfId="1814"/>
    <cellStyle name="20% - 强调文字颜色 5 4 3 2" xfId="1815"/>
    <cellStyle name="常规 3 2 6" xfId="1816"/>
    <cellStyle name="20% - 强调文字颜色 3 3" xfId="1817"/>
    <cellStyle name="强调文字颜色 2 2 4 2" xfId="1818"/>
    <cellStyle name="20% - 强调文字颜色 3 3 2 2" xfId="1819"/>
    <cellStyle name="百分比 5 2 4" xfId="1820"/>
    <cellStyle name="常规 2 3 6 4" xfId="1821"/>
    <cellStyle name="20% - 强调文字颜色 3 3 2 2 2" xfId="1822"/>
    <cellStyle name="常规 2 3 6 4 2" xfId="1823"/>
    <cellStyle name="20% - 强调文字颜色 3 3 2 2 2 2" xfId="1824"/>
    <cellStyle name="20% - 强调文字颜色 3 3 2 2 3" xfId="1825"/>
    <cellStyle name="20% - 强调文字颜色 3 3 2 2_2015财政决算公开" xfId="1826"/>
    <cellStyle name="20% - 强调文字颜色 3 3 2 3 2" xfId="1827"/>
    <cellStyle name="输出 4 2 2 2" xfId="1828"/>
    <cellStyle name="常规 3 2 2" xfId="1829"/>
    <cellStyle name="20% - 强调文字颜色 3 3 2_2015财政决算公开" xfId="1830"/>
    <cellStyle name="20% - 强调文字颜色 3 3 3" xfId="1831"/>
    <cellStyle name="20% - 强调文字颜色 3 3 3 2" xfId="1832"/>
    <cellStyle name="差 3 3 2 2" xfId="1833"/>
    <cellStyle name="20% - 强调文字颜色 3 3 3_2015财政决算公开" xfId="1834"/>
    <cellStyle name="20% - 强调文字颜色 4 2 2 2" xfId="1835"/>
    <cellStyle name="20% - 强调文字颜色 3 3 4" xfId="1836"/>
    <cellStyle name="20% - 强调文字颜色 4 2 2 2 2" xfId="1837"/>
    <cellStyle name="20% - 强调文字颜色 3 3 4 2" xfId="1838"/>
    <cellStyle name="20% - 强调文字颜色 4 2 2 3" xfId="1839"/>
    <cellStyle name="20% - 强调文字颜色 3 3 5" xfId="1840"/>
    <cellStyle name="20% - 强调文字颜色 3 3_2015财政决算公开" xfId="1841"/>
    <cellStyle name="20% - 强调文字颜色 3 4 2" xfId="1842"/>
    <cellStyle name="20% - 强调文字颜色 3 4 2 2" xfId="1843"/>
    <cellStyle name="百分比 6 2 4" xfId="1844"/>
    <cellStyle name="常规 2 4 6 4" xfId="1845"/>
    <cellStyle name="20% - 强调文字颜色 3 4 2 2 2" xfId="1846"/>
    <cellStyle name="常规 2 4 6 4 2" xfId="1847"/>
    <cellStyle name="常规 2 5 2" xfId="1848"/>
    <cellStyle name="20% - 强调文字颜色 3 4 2 3" xfId="1849"/>
    <cellStyle name="常规 2 4 6 5" xfId="1850"/>
    <cellStyle name="20% - 强调文字颜色 3 4 2_2015财政决算公开" xfId="1851"/>
    <cellStyle name="常规 53" xfId="1852"/>
    <cellStyle name="常规 48" xfId="1853"/>
    <cellStyle name="20% - 强调文字颜色 3 4 3" xfId="1854"/>
    <cellStyle name="20% - 强调文字颜色 3 4 3 2" xfId="1855"/>
    <cellStyle name="20% - 强调文字颜色 4 2 3 2" xfId="1856"/>
    <cellStyle name="20% - 强调文字颜色 3 4 4" xfId="1857"/>
    <cellStyle name="20% - 强调文字颜色 3 4_2015财政决算公开" xfId="1858"/>
    <cellStyle name="常规 3 2 8" xfId="1859"/>
    <cellStyle name="20% - 强调文字颜色 3 5" xfId="1860"/>
    <cellStyle name="常规 3 2 8 2" xfId="1861"/>
    <cellStyle name="20% - 强调文字颜色 3 5 2" xfId="1862"/>
    <cellStyle name="20% - 强调文字颜色 3 5 2 2" xfId="1863"/>
    <cellStyle name="百分比 7 2 4" xfId="1864"/>
    <cellStyle name="警告文本 3 2 3" xfId="1865"/>
    <cellStyle name="20% - 强调文字颜色 3 5 2 2 2" xfId="1866"/>
    <cellStyle name="常规 3 5 2" xfId="1867"/>
    <cellStyle name="20% - 强调文字颜色 3 5 2 3" xfId="1868"/>
    <cellStyle name="20% - 强调文字颜色 3 5 2_2015财政决算公开" xfId="1869"/>
    <cellStyle name="20% - 强调文字颜色 3 5 3" xfId="1870"/>
    <cellStyle name="20% - 强调文字颜色 3 5 3 2" xfId="1871"/>
    <cellStyle name="20% - 强调文字颜色 4 2 4 2" xfId="1872"/>
    <cellStyle name="20% - 强调文字颜色 3 5 4" xfId="1873"/>
    <cellStyle name="60% - 强调文字颜色 1 3 2 2" xfId="1874"/>
    <cellStyle name="20% - 强调文字颜色 3 6 3" xfId="1875"/>
    <cellStyle name="20% - 强调文字颜色 3 6_2015财政决算公开" xfId="1876"/>
    <cellStyle name="常规 3 3 5" xfId="1877"/>
    <cellStyle name="好 3 2 2 3" xfId="1878"/>
    <cellStyle name="20% - 强调文字颜色 4 2" xfId="1879"/>
    <cellStyle name="标题 5 3 2 2" xfId="1880"/>
    <cellStyle name="20% - 强调文字颜色 4 2 2" xfId="1881"/>
    <cellStyle name="标题 5 3 2 2 2" xfId="1882"/>
    <cellStyle name="20% - 强调文字颜色 4 2 2 2 3" xfId="1883"/>
    <cellStyle name="20% - 强调文字颜色 4 2 2 3 2" xfId="1884"/>
    <cellStyle name="20% - 强调文字颜色 4 2 2 4" xfId="1885"/>
    <cellStyle name="20% - 强调文字颜色 4 2 2_2015财政决算公开" xfId="1886"/>
    <cellStyle name="20% - 强调文字颜色 4 2 3" xfId="1887"/>
    <cellStyle name="20% - 强调文字颜色 4 2 3 2 2" xfId="1888"/>
    <cellStyle name="20% - 强调文字颜色 5 3 2 2_2015财政决算公开" xfId="1889"/>
    <cellStyle name="60% - 强调文字颜色 1 9" xfId="1890"/>
    <cellStyle name="20% - 强调文字颜色 4 2 3 2 3" xfId="1891"/>
    <cellStyle name="常规 2 7 2" xfId="1892"/>
    <cellStyle name="20% - 强调文字颜色 4 2 3 3 2" xfId="1893"/>
    <cellStyle name="20% - 强调文字颜色 4 2 3 4" xfId="1894"/>
    <cellStyle name="汇总 3 2 2 2" xfId="1895"/>
    <cellStyle name="20% - 强调文字颜色 4 2 3 5" xfId="1896"/>
    <cellStyle name="20% - 强调文字颜色 4 2 3_2015财政决算公开" xfId="1897"/>
    <cellStyle name="20% - 强调文字颜色 4 2 4" xfId="1898"/>
    <cellStyle name="20% - 强调文字颜色 4 2 4 2 2" xfId="1899"/>
    <cellStyle name="20% - 强调文字颜色 4 2 4 3" xfId="1900"/>
    <cellStyle name="20% - 强调文字颜色 4 2 4 4" xfId="1901"/>
    <cellStyle name="20% - 强调文字颜色 4 2 4_2015财政决算公开" xfId="1902"/>
    <cellStyle name="好 6 2" xfId="1903"/>
    <cellStyle name="标题 3 2 3 2" xfId="1904"/>
    <cellStyle name="20% - 强调文字颜色 4 2 5" xfId="1905"/>
    <cellStyle name="60% - 强调文字颜色 1 3 2 3" xfId="1906"/>
    <cellStyle name="20% - 强调文字颜色 4 2 5 2" xfId="1907"/>
    <cellStyle name="20% - 强调文字颜色 4 2 6" xfId="1908"/>
    <cellStyle name="20% - 强调文字颜色 4 2 7" xfId="1909"/>
    <cellStyle name="常规 10 3 2" xfId="1910"/>
    <cellStyle name="常规 2 5 2 4" xfId="1911"/>
    <cellStyle name="检查单元格 8" xfId="1912"/>
    <cellStyle name="40% - 强调文字颜色 4 5 3 2" xfId="1913"/>
    <cellStyle name="输出 3 2 3" xfId="1914"/>
    <cellStyle name="20% - 强调文字颜色 4 2_2015财政决算公开" xfId="1915"/>
    <cellStyle name="20% - 强调文字颜色 4 3" xfId="1916"/>
    <cellStyle name="强调文字颜色 2 2 5 2" xfId="1917"/>
    <cellStyle name="标题 5 3 2 3" xfId="1918"/>
    <cellStyle name="20% - 强调文字颜色 4 3 2" xfId="1919"/>
    <cellStyle name="20% - 强调文字颜色 4 3 4" xfId="1920"/>
    <cellStyle name="20% - 强调文字颜色 4 3 2 2" xfId="1921"/>
    <cellStyle name="20% - 强调文字颜色 4 3 2 2 2" xfId="1922"/>
    <cellStyle name="20% - 强调文字颜色 4 5 4" xfId="1923"/>
    <cellStyle name="20% - 强调文字颜色 4 3 4 2" xfId="1924"/>
    <cellStyle name="20% - 强调文字颜色 6 5 4" xfId="1925"/>
    <cellStyle name="20% - 强调文字颜色 4 3 2 2 2 2" xfId="1926"/>
    <cellStyle name="20% - 强调文字颜色 4 3 2 2 3" xfId="1927"/>
    <cellStyle name="20% - 强调文字颜色 4 3 2 2_2015财政决算公开" xfId="1928"/>
    <cellStyle name="20% - 强调文字颜色 4 3 5" xfId="1929"/>
    <cellStyle name="20% - 强调文字颜色 4 3 2 3" xfId="1930"/>
    <cellStyle name="20% - 强调文字颜色 4 3 2 4" xfId="1931"/>
    <cellStyle name="20% - 强调文字颜色 4 3 3" xfId="1932"/>
    <cellStyle name="20% - 强调文字颜色 4 4 4" xfId="1933"/>
    <cellStyle name="20% - 强调文字颜色 4 3 3 2" xfId="1934"/>
    <cellStyle name="20% - 强调文字颜色 4 3 3 2 2" xfId="1935"/>
    <cellStyle name="20% - 强调文字颜色 5 5 4" xfId="1936"/>
    <cellStyle name="20% - 强调文字颜色 4 3 3 3" xfId="1937"/>
    <cellStyle name="40% - 强调文字颜色 5 3 2" xfId="1938"/>
    <cellStyle name="好 2 4 2" xfId="1939"/>
    <cellStyle name="20% - 强调文字颜色 4 3 3_2015财政决算公开" xfId="1940"/>
    <cellStyle name="20% - 强调文字颜色 4 3_2015财政决算公开" xfId="1941"/>
    <cellStyle name="货币 2" xfId="1942"/>
    <cellStyle name="常规 44 2" xfId="1943"/>
    <cellStyle name="20% - 强调文字颜色 4 4 2" xfId="1944"/>
    <cellStyle name="20% - 强调文字颜色 5 3 4" xfId="1945"/>
    <cellStyle name="20% - 强调文字颜色 4 4 2 2" xfId="1946"/>
    <cellStyle name="20% - 强调文字颜色 5 3 4 2" xfId="1947"/>
    <cellStyle name="20% - 强调文字颜色 4 4 2 2 2" xfId="1948"/>
    <cellStyle name="20% - 强调文字颜色 5 3 5" xfId="1949"/>
    <cellStyle name="20% - 强调文字颜色 4 4 2 3" xfId="1950"/>
    <cellStyle name="20% - 强调文字颜色 4 4 2_2015财政决算公开" xfId="1951"/>
    <cellStyle name="20% - 强调文字颜色 4 4 3" xfId="1952"/>
    <cellStyle name="20% - 强调文字颜色 5 4 4" xfId="1953"/>
    <cellStyle name="20% - 强调文字颜色 4 4 3 2" xfId="1954"/>
    <cellStyle name="20% - 强调文字颜色 4 4_2015财政决算公开" xfId="1955"/>
    <cellStyle name="常规 2 3 5 2 2" xfId="1956"/>
    <cellStyle name="标题 5 2 2 2 2 2" xfId="1957"/>
    <cellStyle name="20% - 强调文字颜色 4 5" xfId="1958"/>
    <cellStyle name="20% - 强调文字颜色 4 5 2" xfId="1959"/>
    <cellStyle name="20% - 强调文字颜色 4 5 2_2015财政决算公开" xfId="1960"/>
    <cellStyle name="20% - 强调文字颜色 4 5 3" xfId="1961"/>
    <cellStyle name="20% - 强调文字颜色 6 4 4" xfId="1962"/>
    <cellStyle name="20% - 强调文字颜色 4 5 3 2" xfId="1963"/>
    <cellStyle name="20% - 强调文字颜色 4 6 2 2" xfId="1964"/>
    <cellStyle name="60% - 强调文字颜色 1 4 2 2" xfId="1965"/>
    <cellStyle name="20% - 强调文字颜色 4 6 3" xfId="1966"/>
    <cellStyle name="20% - 强调文字颜色 4 7" xfId="1967"/>
    <cellStyle name="20% - 强调文字颜色 4 7 2" xfId="1968"/>
    <cellStyle name="20% - 强调文字颜色 4 9" xfId="1969"/>
    <cellStyle name="常规 3 4 5" xfId="1970"/>
    <cellStyle name="20% - 强调文字颜色 5 2" xfId="1971"/>
    <cellStyle name="标题 5 3 3 2" xfId="1972"/>
    <cellStyle name="20% - 强调文字颜色 5 2 2" xfId="1973"/>
    <cellStyle name="40% - 强调文字颜色 6 2 7" xfId="1974"/>
    <cellStyle name="20% - 强调文字颜色 5 2 2 2" xfId="1975"/>
    <cellStyle name="常规 4 2 6 4" xfId="1976"/>
    <cellStyle name="40% - 强调文字颜色 2 7" xfId="1977"/>
    <cellStyle name="20% - 强调文字颜色 5 2 2 2 2" xfId="1978"/>
    <cellStyle name="常规 4 2 6 4 2" xfId="1979"/>
    <cellStyle name="40% - 强调文字颜色 2 7 2" xfId="1980"/>
    <cellStyle name="40% - 强调文字颜色 1 2 3 5" xfId="1981"/>
    <cellStyle name="未定义 2" xfId="1982"/>
    <cellStyle name="20% - 强调文字颜色 5 2 2 2 3" xfId="1983"/>
    <cellStyle name="20% - 强调文字颜色 5 2 2 2_2015财政决算公开" xfId="1984"/>
    <cellStyle name="20% - 强调文字颜色 5 2 2 3" xfId="1985"/>
    <cellStyle name="常规 4 2 6 5" xfId="1986"/>
    <cellStyle name="40% - 强调文字颜色 2 8" xfId="1987"/>
    <cellStyle name="货币 5 2 2" xfId="1988"/>
    <cellStyle name="标题 1 3" xfId="1989"/>
    <cellStyle name="20% - 强调文字颜色 5 2 2 3 2" xfId="1990"/>
    <cellStyle name="20% - 强调文字颜色 5 2 2 4" xfId="1991"/>
    <cellStyle name="20% - 强调文字颜色 5 2 2_2015财政决算公开" xfId="1992"/>
    <cellStyle name="20% - 强调文字颜色 5 2 3" xfId="1993"/>
    <cellStyle name="20% - 强调文字颜色 5 2 3 2" xfId="1994"/>
    <cellStyle name="40% - 强调文字颜色 3 7" xfId="1995"/>
    <cellStyle name="40% - 强调文字颜色 1 6 2 2" xfId="1996"/>
    <cellStyle name="20% - 强调文字颜色 5 2 3 3" xfId="1997"/>
    <cellStyle name="40% - 强调文字颜色 3 8" xfId="1998"/>
    <cellStyle name="货币 5 3 2" xfId="1999"/>
    <cellStyle name="20% - 强调文字颜色 5 2 4 2" xfId="2000"/>
    <cellStyle name="40% - 强调文字颜色 4 7" xfId="2001"/>
    <cellStyle name="20% - 强调文字颜色 5 2 5" xfId="2002"/>
    <cellStyle name="20% - 强调文字颜色 5 2_2015财政决算公开" xfId="2003"/>
    <cellStyle name="20% - 强调文字颜色 5 3" xfId="2004"/>
    <cellStyle name="20% - 强调文字颜色 5 3 2" xfId="2005"/>
    <cellStyle name="货币 2 2 6 5" xfId="2006"/>
    <cellStyle name="20% - 强调文字颜色 5 3 2 2" xfId="2007"/>
    <cellStyle name="20% - 强调文字颜色 5 3 2 2 2" xfId="2008"/>
    <cellStyle name="常规 3 7 3" xfId="2009"/>
    <cellStyle name="20% - 强调文字颜色 5 3 2 2 2 2" xfId="2010"/>
    <cellStyle name="20% - 强调文字颜色 5 3 2 2 3" xfId="2011"/>
    <cellStyle name="20% - 强调文字颜色 5 3 2 3 2" xfId="2012"/>
    <cellStyle name="20% - 强调文字颜色 5 3 2 4" xfId="2013"/>
    <cellStyle name="20% - 强调文字颜色 5 3 2_2015财政决算公开" xfId="2014"/>
    <cellStyle name="20% - 强调文字颜色 5 3 3 2" xfId="2015"/>
    <cellStyle name="20% - 强调文字颜色 5 3 3 2 2" xfId="2016"/>
    <cellStyle name="20% - 强调文字颜色 5 3 3 3" xfId="2017"/>
    <cellStyle name="20% - 强调文字颜色 5 4" xfId="2018"/>
    <cellStyle name="20% - 强调文字颜色 5 4 2" xfId="2019"/>
    <cellStyle name="20% - 强调文字颜色 5 4 2_2015财政决算公开" xfId="2020"/>
    <cellStyle name="20% - 强调文字颜色 5 4 3" xfId="2021"/>
    <cellStyle name="常规 2 3 5 3 2" xfId="2022"/>
    <cellStyle name="20% - 强调文字颜色 5 5" xfId="2023"/>
    <cellStyle name="20% - 强调文字颜色 5 5 2 2" xfId="2024"/>
    <cellStyle name="20% - 强调文字颜色 5 5 3" xfId="2025"/>
    <cellStyle name="20% - 强调文字颜色 5 5 3 2" xfId="2026"/>
    <cellStyle name="20% - 强调文字颜色 6 2 2 2" xfId="2027"/>
    <cellStyle name="20% - 强调文字颜色 5 5_2015财政决算公开" xfId="2028"/>
    <cellStyle name="60% - 强调文字颜色 6 3 2 2 2 2" xfId="2029"/>
    <cellStyle name="20% - 强调文字颜色 5 6 2" xfId="2030"/>
    <cellStyle name="20% - 强调文字颜色 5 6 2 2" xfId="2031"/>
    <cellStyle name="表标题 5" xfId="2032"/>
    <cellStyle name="20% - 强调文字颜色 5 6_2015财政决算公开" xfId="2033"/>
    <cellStyle name="60% - 强调文字颜色 6 3 2 2 3" xfId="2034"/>
    <cellStyle name="20% - 强调文字颜色 5 7" xfId="2035"/>
    <cellStyle name="20% - 强调文字颜色 6 2 2 2_2015财政决算公开" xfId="2036"/>
    <cellStyle name="20% - 强调文字颜色 5 7 2" xfId="2037"/>
    <cellStyle name="20% - 强调文字颜色 5 8" xfId="2038"/>
    <cellStyle name="20% - 强调文字颜色 6 2 2" xfId="2039"/>
    <cellStyle name="20% - 强调文字颜色 6 2 2 2 2" xfId="2040"/>
    <cellStyle name="百分比 4 5" xfId="2041"/>
    <cellStyle name="20% - 强调文字颜色 6 2 2 2 2 2" xfId="2042"/>
    <cellStyle name="常规 2 2 9" xfId="2043"/>
    <cellStyle name="20% - 强调文字颜色 6 2 2 2 3" xfId="2044"/>
    <cellStyle name="20% - 强调文字颜色 6 2 2 3" xfId="2045"/>
    <cellStyle name="20% - 强调文字颜色 6 2 2 4" xfId="2046"/>
    <cellStyle name="20% - 强调文字颜色 6 2 3" xfId="2047"/>
    <cellStyle name="20% - 强调文字颜色 6 2 3 2 2" xfId="2048"/>
    <cellStyle name="20% - 强调文字颜色 6 2 3 3" xfId="2049"/>
    <cellStyle name="强调文字颜色 6 2 2 2 2 2" xfId="2050"/>
    <cellStyle name="20% - 强调文字颜色 6 2 4" xfId="2051"/>
    <cellStyle name="20% - 强调文字颜色 6 2 4 2" xfId="2052"/>
    <cellStyle name="20% - 强调文字颜色 6 2 5" xfId="2053"/>
    <cellStyle name="20% - 强调文字颜色 6 2_2015财政决算公开" xfId="2054"/>
    <cellStyle name="20% - 强调文字颜色 6 3" xfId="2055"/>
    <cellStyle name="20% - 强调文字颜色 6 3 2_2015财政决算公开" xfId="2056"/>
    <cellStyle name="no dec" xfId="2057"/>
    <cellStyle name="20% - 强调文字颜色 6 3 3" xfId="2058"/>
    <cellStyle name="20% - 强调文字颜色 6 3 3_2015财政决算公开" xfId="2059"/>
    <cellStyle name="货币 2 2 2 3 2" xfId="2060"/>
    <cellStyle name="汇总 2 3 2 2" xfId="2061"/>
    <cellStyle name="20% - 强调文字颜色 6 3_2015财政决算公开" xfId="2062"/>
    <cellStyle name="20% - 强调文字颜色 6 4" xfId="2063"/>
    <cellStyle name="20% - 强调文字颜色 6 4 2" xfId="2064"/>
    <cellStyle name="20% - 强调文字颜色 6 4 2_2015财政决算公开" xfId="2065"/>
    <cellStyle name="20% - 强调文字颜色 6 4 3" xfId="2066"/>
    <cellStyle name="20% - 强调文字颜色 6 4_2015财政决算公开" xfId="2067"/>
    <cellStyle name="20% - 强调文字颜色 6 5" xfId="2068"/>
    <cellStyle name="20% - 强调文字颜色 6 5 2" xfId="2069"/>
    <cellStyle name="20% - 强调文字颜色 6 5 2_2015财政决算公开" xfId="2070"/>
    <cellStyle name="40% - 强调文字颜色 1 3 2 3" xfId="2071"/>
    <cellStyle name="20% - 强调文字颜色 6 6 2" xfId="2072"/>
    <cellStyle name="20% - 强调文字颜色 6 6 2 2" xfId="2073"/>
    <cellStyle name="40% - 强调文字颜色 3 4 2 2" xfId="2074"/>
    <cellStyle name="20% - 强调文字颜色 6 7" xfId="2075"/>
    <cellStyle name="40% - 强调文字颜色 3 4 2 2 2" xfId="2076"/>
    <cellStyle name="20% - 强调文字颜色 6 7 2" xfId="2077"/>
    <cellStyle name="40% - 强调文字颜色 3 4 2 3" xfId="2078"/>
    <cellStyle name="20% - 强调文字颜色 6 8" xfId="2079"/>
    <cellStyle name="20% - 着色 1" xfId="2080"/>
    <cellStyle name="计算 3" xfId="2081"/>
    <cellStyle name="20% - 着色 3" xfId="2082"/>
    <cellStyle name="计算 5" xfId="2083"/>
    <cellStyle name="60% - 强调文字颜色 3 2 3 2 2" xfId="2084"/>
    <cellStyle name="超级链接 4 2" xfId="2085"/>
    <cellStyle name="Currency1" xfId="2086"/>
    <cellStyle name="20% - 着色 4 2" xfId="2087"/>
    <cellStyle name="计算 6 2" xfId="2088"/>
    <cellStyle name="20% - 着色 5 2" xfId="2089"/>
    <cellStyle name="计算 7 2" xfId="2090"/>
    <cellStyle name="20% - 着色 6" xfId="2091"/>
    <cellStyle name="计算 8" xfId="2092"/>
    <cellStyle name="20% - 着色 6 2" xfId="2093"/>
    <cellStyle name="40% - 强调文字颜色 1 2" xfId="2094"/>
    <cellStyle name="货币 3 6 3" xfId="2095"/>
    <cellStyle name="40% - 强调文字颜色 1 2 2" xfId="2096"/>
    <cellStyle name="60% - 强调文字颜色 2 2 7" xfId="2097"/>
    <cellStyle name="货币 3 6 3 2" xfId="2098"/>
    <cellStyle name="40% - 强调文字颜色 1 2 2 2" xfId="2099"/>
    <cellStyle name="40% - 强调文字颜色 1 2 2 2 2" xfId="2100"/>
    <cellStyle name="汇总 2 4" xfId="2101"/>
    <cellStyle name="链接单元格 2 2 3" xfId="2102"/>
    <cellStyle name="40% - 强调文字颜色 1 2 2 2 2 2" xfId="2103"/>
    <cellStyle name="货币 2 2 3 3" xfId="2104"/>
    <cellStyle name="汇总 2 4 2" xfId="2105"/>
    <cellStyle name="40% - 强调文字颜色 1 2 2 2 3" xfId="2106"/>
    <cellStyle name="汇总 2 5" xfId="2107"/>
    <cellStyle name="千位分隔 3 3 4" xfId="2108"/>
    <cellStyle name="标题 4 2 3 4" xfId="2109"/>
    <cellStyle name="40% - 强调文字颜色 1 2 2 2_2015财政决算公开" xfId="2110"/>
    <cellStyle name="40% - 强调文字颜色 1 2 2 3" xfId="2111"/>
    <cellStyle name="40% - 强调文字颜色 1 2 2 3 2" xfId="2112"/>
    <cellStyle name="汇总 3 4" xfId="2113"/>
    <cellStyle name="40% - 强调文字颜色 1 2 2 4" xfId="2114"/>
    <cellStyle name="40% - 强调文字颜色 1 2 2_2015财政决算公开" xfId="2115"/>
    <cellStyle name="货币 3 6 4" xfId="2116"/>
    <cellStyle name="40% - 强调文字颜色 1 2 3" xfId="2117"/>
    <cellStyle name="货币 3 6 4 2" xfId="2118"/>
    <cellStyle name="40% - 强调文字颜色 1 2 3 2" xfId="2119"/>
    <cellStyle name="40% - 强调文字颜色 1 2 3 2 2" xfId="2120"/>
    <cellStyle name="40% - 强调文字颜色 1 2 3 2 2 2" xfId="2121"/>
    <cellStyle name="货币 3 2 3 3" xfId="2122"/>
    <cellStyle name="40% - 强调文字颜色 1 2 3 2 3" xfId="2123"/>
    <cellStyle name="40% - 强调文字颜色 1 2 3 2_2015财政决算公开" xfId="2124"/>
    <cellStyle name="40% - 强调文字颜色 1 2 3 3" xfId="2125"/>
    <cellStyle name="40% - 强调文字颜色 1 2 3 4" xfId="2126"/>
    <cellStyle name="40% - 强调文字颜色 1 2 3_2015财政决算公开" xfId="2127"/>
    <cellStyle name="货币 3 6 5" xfId="2128"/>
    <cellStyle name="40% - 强调文字颜色 1 2 4" xfId="2129"/>
    <cellStyle name="40% - 强调文字颜色 1 2 4 2" xfId="2130"/>
    <cellStyle name="40% - 强调文字颜色 1 2 4 2 2" xfId="2131"/>
    <cellStyle name="40% - 强调文字颜色 1 2 4 3" xfId="2132"/>
    <cellStyle name="40% - 强调文字颜色 1 2 4 4" xfId="2133"/>
    <cellStyle name="标题 1 2" xfId="2134"/>
    <cellStyle name="40% - 强调文字颜色 1 2 4_2015财政决算公开" xfId="2135"/>
    <cellStyle name="千位分隔 4 3 3" xfId="2136"/>
    <cellStyle name="40% - 强调文字颜色 1 2 5" xfId="2137"/>
    <cellStyle name="40% - 强调文字颜色 1 2 5 2" xfId="2138"/>
    <cellStyle name="40% - 强调文字颜色 1 2 7" xfId="2139"/>
    <cellStyle name="40% - 强调文字颜色 1 2_2015财政决算公开" xfId="2140"/>
    <cellStyle name="40% - 强调文字颜色 1 3" xfId="2141"/>
    <cellStyle name="常规 9 2" xfId="2142"/>
    <cellStyle name="40% - 强调文字颜色 1 3 2" xfId="2143"/>
    <cellStyle name="常规 9 2 2" xfId="2144"/>
    <cellStyle name="40% - 强调文字颜色 1 3 2 2" xfId="2145"/>
    <cellStyle name="常规 9 2 2 2" xfId="2146"/>
    <cellStyle name="40% - 强调文字颜色 1 3 2 2 2" xfId="2147"/>
    <cellStyle name="40% - 强调文字颜色 1 3 2 2 2 2" xfId="2148"/>
    <cellStyle name="40% - 强调文字颜色 1 3 2 2 3" xfId="2149"/>
    <cellStyle name="40% - 强调文字颜色 1 3 2 4" xfId="2150"/>
    <cellStyle name="40% - 强调文字颜色 1 3 3" xfId="2151"/>
    <cellStyle name="常规 9 2 3" xfId="2152"/>
    <cellStyle name="40% - 强调文字颜色 1 3 3 2" xfId="2153"/>
    <cellStyle name="40% - 强调文字颜色 1 3 3 2 2" xfId="2154"/>
    <cellStyle name="40% - 强调文字颜色 1 3 3 3" xfId="2155"/>
    <cellStyle name="40% - 强调文字颜色 1 3 3_2015财政决算公开" xfId="2156"/>
    <cellStyle name="40% - 强调文字颜色 1 3 4" xfId="2157"/>
    <cellStyle name="常规 10 2_2015财政决算公开" xfId="2158"/>
    <cellStyle name="计算 9" xfId="2159"/>
    <cellStyle name="40% - 强调文字颜色 1 3 4 2" xfId="2160"/>
    <cellStyle name="40% - 强调文字颜色 1 3 5" xfId="2161"/>
    <cellStyle name="常规 2 4 2 5" xfId="2162"/>
    <cellStyle name="输出 2 2 4" xfId="2163"/>
    <cellStyle name="40% - 强调文字颜色 1 3_2015财政决算公开" xfId="2164"/>
    <cellStyle name="40% - 强调文字颜色 1 4" xfId="2165"/>
    <cellStyle name="常规 9 3" xfId="2166"/>
    <cellStyle name="60% - 强调文字颜色 1 3 2 3 2" xfId="2167"/>
    <cellStyle name="40% - 强调文字颜色 1 4 2" xfId="2168"/>
    <cellStyle name="常规 9 3 2" xfId="2169"/>
    <cellStyle name="40% - 强调文字颜色 1 4 2 2" xfId="2170"/>
    <cellStyle name="40% - 强调文字颜色 1 4 2 2 2" xfId="2171"/>
    <cellStyle name="40% - 强调文字颜色 1 4 2 3" xfId="2172"/>
    <cellStyle name="40% - 强调文字颜色 1 4 2_2015财政决算公开" xfId="2173"/>
    <cellStyle name="40% - 强调文字颜色 1 4 3" xfId="2174"/>
    <cellStyle name="常规 4 2 5 2" xfId="2175"/>
    <cellStyle name="40% - 强调文字颜色 1 5" xfId="2176"/>
    <cellStyle name="常规 9 4" xfId="2177"/>
    <cellStyle name="40% - 强调文字颜色 6 2 4_2015财政决算公开" xfId="2178"/>
    <cellStyle name="常规 4 2 5 2 2" xfId="2179"/>
    <cellStyle name="40% - 强调文字颜色 1 5 2" xfId="2180"/>
    <cellStyle name="40% - 强调文字颜色 1 5 2 2" xfId="2181"/>
    <cellStyle name="40% - 强调文字颜色 1 5 2 2 2" xfId="2182"/>
    <cellStyle name="40% - 强调文字颜色 1 5 2 3" xfId="2183"/>
    <cellStyle name="常规 3 4 2" xfId="2184"/>
    <cellStyle name="40% - 强调文字颜色 1 5 2_2015财政决算公开" xfId="2185"/>
    <cellStyle name="40% - 强调文字颜色 1 5 3 2" xfId="2186"/>
    <cellStyle name="40% - 强调文字颜色 1 5 4" xfId="2187"/>
    <cellStyle name="解释性文本 5 3" xfId="2188"/>
    <cellStyle name="差 2 3" xfId="2189"/>
    <cellStyle name="40% - 强调文字颜色 1 5_2015财政决算公开" xfId="2190"/>
    <cellStyle name="常规 4 2 5 3" xfId="2191"/>
    <cellStyle name="40% - 强调文字颜色 1 6" xfId="2192"/>
    <cellStyle name="常规 9 5" xfId="2193"/>
    <cellStyle name="常规 4 2 5 3 2" xfId="2194"/>
    <cellStyle name="40% - 强调文字颜色 1 6 2" xfId="2195"/>
    <cellStyle name="40% - 强调文字颜色 1 6 3" xfId="2196"/>
    <cellStyle name="常规 4 2 5 4" xfId="2197"/>
    <cellStyle name="40% - 强调文字颜色 1 7" xfId="2198"/>
    <cellStyle name="40% - 强调文字颜色 1 8" xfId="2199"/>
    <cellStyle name="千位分隔 4 2 7 2" xfId="2200"/>
    <cellStyle name="40% - 强调文字颜色 1 9" xfId="2201"/>
    <cellStyle name="40% - 强调文字颜色 2 2" xfId="2202"/>
    <cellStyle name="60% - 强调文字颜色 2 2 3 5" xfId="2203"/>
    <cellStyle name="60% - 强调文字颜色 3 2 7" xfId="2204"/>
    <cellStyle name="40% - 强调文字颜色 2 2 2" xfId="2205"/>
    <cellStyle name="货币 4 6 3" xfId="2206"/>
    <cellStyle name="常规 18_2015财政决算公开" xfId="2207"/>
    <cellStyle name="40% - 强调文字颜色 2 2 2 2" xfId="2208"/>
    <cellStyle name="货币 4 6 3 2" xfId="2209"/>
    <cellStyle name="常规 2 2 3 4 4" xfId="2210"/>
    <cellStyle name="40% - 强调文字颜色 2 2 2 2 2" xfId="2211"/>
    <cellStyle name="常规 2 4 3" xfId="2212"/>
    <cellStyle name="常规 2 2 3 4 4 2" xfId="2213"/>
    <cellStyle name="40% - 强调文字颜色 2 2 2 2 2 2" xfId="2214"/>
    <cellStyle name="常规 2 4 3 2" xfId="2215"/>
    <cellStyle name="40% - 强调文字颜色 2 2 2 2 3" xfId="2216"/>
    <cellStyle name="常规 2 4 4" xfId="2217"/>
    <cellStyle name="40% - 强调文字颜色 2 2 2 2_2015财政决算公开" xfId="2218"/>
    <cellStyle name="40% - 强调文字颜色 2 2 2 3" xfId="2219"/>
    <cellStyle name="常规 2 2 3 4 5" xfId="2220"/>
    <cellStyle name="标题 1 4 2 2" xfId="2221"/>
    <cellStyle name="40% - 强调文字颜色 2 2 2 3 2" xfId="2222"/>
    <cellStyle name="常规 2 5 3" xfId="2223"/>
    <cellStyle name="40% - 强调文字颜色 2 2 2 4" xfId="2224"/>
    <cellStyle name="计算 4 3 2" xfId="2225"/>
    <cellStyle name="40% - 强调文字颜色 2 2 3" xfId="2226"/>
    <cellStyle name="货币 4 6 4" xfId="2227"/>
    <cellStyle name="40% - 强调文字颜色 2 2 3 2" xfId="2228"/>
    <cellStyle name="货币 4 6 4 2" xfId="2229"/>
    <cellStyle name="40% - 强调文字颜色 2 2 3 3" xfId="2230"/>
    <cellStyle name="标题 5 2 4 2" xfId="2231"/>
    <cellStyle name="40% - 强调文字颜色 2 2 3_2015财政决算公开" xfId="2232"/>
    <cellStyle name="常规 2 5 5" xfId="2233"/>
    <cellStyle name="40% - 强调文字颜色 2 2 4" xfId="2234"/>
    <cellStyle name="货币 4 6 5" xfId="2235"/>
    <cellStyle name="40% - 强调文字颜色 2 2 4 2" xfId="2236"/>
    <cellStyle name="40% - 强调文字颜色 2 2 5" xfId="2237"/>
    <cellStyle name="40% - 强调文字颜色 2 3" xfId="2238"/>
    <cellStyle name="40% - 强调文字颜色 2 3 2" xfId="2239"/>
    <cellStyle name="40% - 强调文字颜色 2 3 2 2" xfId="2240"/>
    <cellStyle name="40% - 强调文字颜色 2 3 2 2 2" xfId="2241"/>
    <cellStyle name="60% - 强调文字颜色 2 3 3 3" xfId="2242"/>
    <cellStyle name="60% - 强调文字颜色 4 2 5" xfId="2243"/>
    <cellStyle name="40% - 强调文字颜色 2 3 2 2 2 2" xfId="2244"/>
    <cellStyle name="注释 3 3" xfId="2245"/>
    <cellStyle name="40% - 强调文字颜色 6 7" xfId="2246"/>
    <cellStyle name="汇总 4" xfId="2247"/>
    <cellStyle name="40% - 强调文字颜色 2 3 2 2_2015财政决算公开" xfId="2248"/>
    <cellStyle name="常规 2 2 7 3" xfId="2249"/>
    <cellStyle name="百分比 4 3 3" xfId="2250"/>
    <cellStyle name="标题 1 5 2 2" xfId="2251"/>
    <cellStyle name="40% - 强调文字颜色 2 3 2 3" xfId="2252"/>
    <cellStyle name="解释性文本 2" xfId="2253"/>
    <cellStyle name="40% - 强调文字颜色 2 3 2 3 2" xfId="2254"/>
    <cellStyle name="解释性文本 2 2" xfId="2255"/>
    <cellStyle name="计算 5 3 2" xfId="2256"/>
    <cellStyle name="40% - 强调文字颜色 2 3 2 4" xfId="2257"/>
    <cellStyle name="解释性文本 3" xfId="2258"/>
    <cellStyle name="检查单元格 3 4" xfId="2259"/>
    <cellStyle name="40% - 强调文字颜色 2 3 2_2015财政决算公开" xfId="2260"/>
    <cellStyle name="40% - 强调文字颜色 2 3 3" xfId="2261"/>
    <cellStyle name="40% - 强调文字颜色 2 3 3 2" xfId="2262"/>
    <cellStyle name="40% - 强调文字颜色 2 3 3 2 2" xfId="2263"/>
    <cellStyle name="40% - 强调文字颜色 2 3 3 3" xfId="2264"/>
    <cellStyle name="40% - 强调文字颜色 2 3 3_2015财政决算公开" xfId="2265"/>
    <cellStyle name="计算 2 2 2 3" xfId="2266"/>
    <cellStyle name="40% - 强调文字颜色 2 3 4" xfId="2267"/>
    <cellStyle name="40% - 强调文字颜色 2 3_2015财政决算公开" xfId="2268"/>
    <cellStyle name="40% - 强调文字颜色 2 3 4 2" xfId="2269"/>
    <cellStyle name="40% - 强调文字颜色 2 3 5" xfId="2270"/>
    <cellStyle name="40% - 强调文字颜色 2 4" xfId="2271"/>
    <cellStyle name="40% - 强调文字颜色 2 4 2" xfId="2272"/>
    <cellStyle name="40% - 强调文字颜色 2 4 2 2" xfId="2273"/>
    <cellStyle name="40% - 强调文字颜色 3 3 2 2_2015财政决算公开" xfId="2274"/>
    <cellStyle name="40% - 强调文字颜色 2 4 2 2 2" xfId="2275"/>
    <cellStyle name="40% - 强调文字颜色 2 4 2 3" xfId="2276"/>
    <cellStyle name="40% - 强调文字颜色 2 4 2_2015财政决算公开" xfId="2277"/>
    <cellStyle name="40% - 强调文字颜色 2 4 3" xfId="2278"/>
    <cellStyle name="40% - 强调文字颜色 2 4 3 2" xfId="2279"/>
    <cellStyle name="40% - 强调文字颜色 2 4 4" xfId="2280"/>
    <cellStyle name="40% - 强调文字颜色 2 4_2015财政决算公开" xfId="2281"/>
    <cellStyle name="千位分隔 4 2 2 2 2" xfId="2282"/>
    <cellStyle name="40% - 强调文字颜色 2 5" xfId="2283"/>
    <cellStyle name="常规 4 2 6 2" xfId="2284"/>
    <cellStyle name="40% - 强调文字颜色 2 5 2" xfId="2285"/>
    <cellStyle name="常规 4 2 6 2 2" xfId="2286"/>
    <cellStyle name="40% - 强调文字颜色 2 5 2 2 2" xfId="2287"/>
    <cellStyle name="40% - 强调文字颜色 2 5 2 3" xfId="2288"/>
    <cellStyle name="常规 2 4 10" xfId="2289"/>
    <cellStyle name="40% - 强调文字颜色 2 5 3" xfId="2290"/>
    <cellStyle name="40% - 强调文字颜色 2 5 3 2" xfId="2291"/>
    <cellStyle name="40% - 强调文字颜色 2 5 4" xfId="2292"/>
    <cellStyle name="货币 4" xfId="2293"/>
    <cellStyle name="40% - 强调文字颜色 2 5_2015财政决算公开" xfId="2294"/>
    <cellStyle name="40% - 强调文字颜色 2 6" xfId="2295"/>
    <cellStyle name="常规 4 2 6 3" xfId="2296"/>
    <cellStyle name="40% - 强调文字颜色 2 6 2" xfId="2297"/>
    <cellStyle name="常规 4 2 6 3 2" xfId="2298"/>
    <cellStyle name="40% - 强调文字颜色 2 6 2 2" xfId="2299"/>
    <cellStyle name="千分位_97-917" xfId="2300"/>
    <cellStyle name="40% - 强调文字颜色 2 6 3" xfId="2301"/>
    <cellStyle name="40% - 强调文字颜色 2 6_2015财政决算公开" xfId="2302"/>
    <cellStyle name="40% - 强调文字颜色 3 3 3 2 2" xfId="2303"/>
    <cellStyle name="40% - 强调文字颜色 3 2" xfId="2304"/>
    <cellStyle name="常规 26 2 2" xfId="2305"/>
    <cellStyle name="60% - 强调文字颜色 4 2 7" xfId="2306"/>
    <cellStyle name="40% - 强调文字颜色 3 2 2" xfId="2307"/>
    <cellStyle name="注释 3 5" xfId="2308"/>
    <cellStyle name="40% - 强调文字颜色 6 9" xfId="2309"/>
    <cellStyle name="40% - 强调文字颜色 3 2 2 2" xfId="2310"/>
    <cellStyle name="40% - 强调文字颜色 3 2 2 2 2" xfId="2311"/>
    <cellStyle name="40% - 强调文字颜色 3 4 4" xfId="2312"/>
    <cellStyle name="40% - 强调文字颜色 3 2 2 2 2 2" xfId="2313"/>
    <cellStyle name="40% - 强调文字颜色 3 2 2 2 3" xfId="2314"/>
    <cellStyle name="40% - 强调文字颜色 3 2 2 2_2015财政决算公开" xfId="2315"/>
    <cellStyle name="常规 29 3" xfId="2316"/>
    <cellStyle name="40% - 强调文字颜色 3 2 2 3" xfId="2317"/>
    <cellStyle name="标题 2 4 2 2" xfId="2318"/>
    <cellStyle name="40% - 强调文字颜色 3 2 2 3 2" xfId="2319"/>
    <cellStyle name="40% - 强调文字颜色 3 5 4" xfId="2320"/>
    <cellStyle name="40% - 强调文字颜色 3 2 2 4" xfId="2321"/>
    <cellStyle name="40% - 强调文字颜色 3 2 2_2015财政决算公开" xfId="2322"/>
    <cellStyle name="货币 2 3 2 3 2" xfId="2323"/>
    <cellStyle name="40% - 强调文字颜色 3 2 3" xfId="2324"/>
    <cellStyle name="40% - 强调文字颜色 3 2 3 2" xfId="2325"/>
    <cellStyle name="货币 2 2 10" xfId="2326"/>
    <cellStyle name="40% - 强调文字颜色 3 2 3 2 2" xfId="2327"/>
    <cellStyle name="40% - 强调文字颜色 4 4 4" xfId="2328"/>
    <cellStyle name="输出 2 3 3" xfId="2329"/>
    <cellStyle name="40% - 强调文字颜色 3 2 3 2 2 2" xfId="2330"/>
    <cellStyle name="常规 2 4 3 4" xfId="2331"/>
    <cellStyle name="40% - 强调文字颜色 3 2 3 2 3" xfId="2332"/>
    <cellStyle name="40% - 强调文字颜色 3 2 3 2_2015财政决算公开" xfId="2333"/>
    <cellStyle name="40% - 强调文字颜色 3 2 3 3" xfId="2334"/>
    <cellStyle name="百分比 6 2 2 2 2" xfId="2335"/>
    <cellStyle name="常规 2 2 2_2015财政决算公开" xfId="2336"/>
    <cellStyle name="40% - 强调文字颜色 3 2 3 3 2" xfId="2337"/>
    <cellStyle name="40% - 强调文字颜色 4 5 4" xfId="2338"/>
    <cellStyle name="40% - 强调文字颜色 3 2 3 4" xfId="2339"/>
    <cellStyle name="40% - 强调文字颜色 3 2 3_2015财政决算公开" xfId="2340"/>
    <cellStyle name="40% - 强调文字颜色 3 2 4" xfId="2341"/>
    <cellStyle name="40% - 强调文字颜色 3 2 4 2" xfId="2342"/>
    <cellStyle name="40% - 强调文字颜色 3 2 4 2 2" xfId="2343"/>
    <cellStyle name="40% - 强调文字颜色 5 4 4" xfId="2344"/>
    <cellStyle name="40% - 强调文字颜色 3 2 4 3" xfId="2345"/>
    <cellStyle name="40% - 强调文字颜色 3 2 4 4" xfId="2346"/>
    <cellStyle name="常规 2 2 2 2 2 2" xfId="2347"/>
    <cellStyle name="40% - 强调文字颜色 3 2 4_2015财政决算公开" xfId="2348"/>
    <cellStyle name="货币 3 2 4 3 2" xfId="2349"/>
    <cellStyle name="40% - 强调文字颜色 3 2 5" xfId="2350"/>
    <cellStyle name="40% - 强调文字颜色 3 2 5 2" xfId="2351"/>
    <cellStyle name="货币 2 2 7" xfId="2352"/>
    <cellStyle name="40% - 强调文字颜色 3 2 6" xfId="2353"/>
    <cellStyle name="40% - 强调文字颜色 3 2_2015财政决算公开" xfId="2354"/>
    <cellStyle name="40% - 强调文字颜色 3 3" xfId="2355"/>
    <cellStyle name="40% - 强调文字颜色 3 3 2" xfId="2356"/>
    <cellStyle name="常规 25" xfId="2357"/>
    <cellStyle name="常规 30" xfId="2358"/>
    <cellStyle name="40% - 强调文字颜色 3 3 2 2" xfId="2359"/>
    <cellStyle name="常规 25 2" xfId="2360"/>
    <cellStyle name="常规 30 2" xfId="2361"/>
    <cellStyle name="40% - 强调文字颜色 3 3 2 2 2" xfId="2362"/>
    <cellStyle name="常规 25 2 2" xfId="2363"/>
    <cellStyle name="40% - 强调文字颜色 5 5 2_2015财政决算公开" xfId="2364"/>
    <cellStyle name="40% - 强调文字颜色 3 3 2 2 2 2" xfId="2365"/>
    <cellStyle name="40% - 强调文字颜色 3 3 2 2 3" xfId="2366"/>
    <cellStyle name="40% - 强调文字颜色 3 3 2 3" xfId="2367"/>
    <cellStyle name="常规 25 3" xfId="2368"/>
    <cellStyle name="常规 30 3" xfId="2369"/>
    <cellStyle name="标题 2 5 2 2" xfId="2370"/>
    <cellStyle name="40% - 强调文字颜色 3 3 2 3 2" xfId="2371"/>
    <cellStyle name="40% - 强调文字颜色 3 3 2 4" xfId="2372"/>
    <cellStyle name="40% - 强调文字颜色 3 3 3" xfId="2373"/>
    <cellStyle name="注释 2 2 2 2 2" xfId="2374"/>
    <cellStyle name="常规 26" xfId="2375"/>
    <cellStyle name="常规 31" xfId="2376"/>
    <cellStyle name="解释性文本 3 4" xfId="2377"/>
    <cellStyle name="40% - 强调文字颜色 3 3 3_2015财政决算公开" xfId="2378"/>
    <cellStyle name="40% - 强调文字颜色 3 3 4" xfId="2379"/>
    <cellStyle name="常规 27" xfId="2380"/>
    <cellStyle name="常规 32" xfId="2381"/>
    <cellStyle name="40% - 强调文字颜色 3 3 4 2" xfId="2382"/>
    <cellStyle name="常规 27 2" xfId="2383"/>
    <cellStyle name="常规 32 2" xfId="2384"/>
    <cellStyle name="40% - 强调文字颜色 3 3 5" xfId="2385"/>
    <cellStyle name="常规 28" xfId="2386"/>
    <cellStyle name="常规 33" xfId="2387"/>
    <cellStyle name="40% - 强调文字颜色 3 3_2015财政决算公开" xfId="2388"/>
    <cellStyle name="40% - 强调文字颜色 3 4" xfId="2389"/>
    <cellStyle name="40% - 强调文字颜色 3 4 2" xfId="2390"/>
    <cellStyle name="40% - 强调文字颜色 3 4 2_2015财政决算公开" xfId="2391"/>
    <cellStyle name="40% - 强调文字颜色 3 4 3" xfId="2392"/>
    <cellStyle name="40% - 强调文字颜色 3 4 3 2" xfId="2393"/>
    <cellStyle name="40% - 强调文字颜色 3 4_2015财政决算公开" xfId="2394"/>
    <cellStyle name="千位分隔 4 2 2 3 2" xfId="2395"/>
    <cellStyle name="40% - 强调文字颜色 3 5" xfId="2396"/>
    <cellStyle name="常规 4 2 7 2" xfId="2397"/>
    <cellStyle name="40% - 强调文字颜色 3 5 2" xfId="2398"/>
    <cellStyle name="40% - 强调文字颜色 3 5 2 2" xfId="2399"/>
    <cellStyle name="40% - 强调文字颜色 3 5 2 2 2" xfId="2400"/>
    <cellStyle name="小数 3 2" xfId="2401"/>
    <cellStyle name="检查单元格 5 2" xfId="2402"/>
    <cellStyle name="40% - 强调文字颜色 3 5 2 3" xfId="2403"/>
    <cellStyle name="40% - 强调文字颜色 3 5 2_2015财政决算公开" xfId="2404"/>
    <cellStyle name="40% - 强调文字颜色 3 5 3" xfId="2405"/>
    <cellStyle name="常规 8_报 预算   行政政法处(1)" xfId="2406"/>
    <cellStyle name="40% - 强调文字颜色 3 5 3 2" xfId="2407"/>
    <cellStyle name="常规 3 6" xfId="2408"/>
    <cellStyle name="40% - 强调文字颜色 3 5_2015财政决算公开" xfId="2409"/>
    <cellStyle name="Comma [0]" xfId="2410"/>
    <cellStyle name="40% - 强调文字颜色 3 6" xfId="2411"/>
    <cellStyle name="40% - 强调文字颜色 3 6 2" xfId="2412"/>
    <cellStyle name="40% - 强调文字颜色 3 6 2 2" xfId="2413"/>
    <cellStyle name="40% - 强调文字颜色 3 9" xfId="2414"/>
    <cellStyle name="40% - 强调文字颜色 4 2" xfId="2415"/>
    <cellStyle name="60% - 强调文字颜色 5 2 7" xfId="2416"/>
    <cellStyle name="40% - 强调文字颜色 4 2 2" xfId="2417"/>
    <cellStyle name="40% - 强调文字颜色 4 2 2 2" xfId="2418"/>
    <cellStyle name="40% - 强调文字颜色 4 2 2 2 2" xfId="2419"/>
    <cellStyle name="好_出版署2010年度中央部门决算草案" xfId="2420"/>
    <cellStyle name="40% - 强调文字颜色 5 5_2015财政决算公开" xfId="2421"/>
    <cellStyle name="常规 10" xfId="2422"/>
    <cellStyle name="40% - 强调文字颜色 4 2 2 2 2 2" xfId="2423"/>
    <cellStyle name="后继超级链接" xfId="2424"/>
    <cellStyle name="40% - 强调文字颜色 4 2 2 2 3" xfId="2425"/>
    <cellStyle name="40% - 强调文字颜色 4 2 2 3" xfId="2426"/>
    <cellStyle name="标题 3 4 2 2" xfId="2427"/>
    <cellStyle name="40% - 强调文字颜色 4 2 2 3 2" xfId="2428"/>
    <cellStyle name="千位分隔 2 2 3 2" xfId="2429"/>
    <cellStyle name="40% - 强调文字颜色 4 2 2 4" xfId="2430"/>
    <cellStyle name="40% - 强调文字颜色 4 2 2_2015财政决算公开" xfId="2431"/>
    <cellStyle name="40% - 强调文字颜色 4 2 3" xfId="2432"/>
    <cellStyle name="强调文字颜色 1 2" xfId="2433"/>
    <cellStyle name="常规 2 2 2 4 2" xfId="2434"/>
    <cellStyle name="40% - 强调文字颜色 4 2 3 2 2" xfId="2435"/>
    <cellStyle name="强调文字颜色 1 2 2" xfId="2436"/>
    <cellStyle name="常规 2 2 2 4 2 2" xfId="2437"/>
    <cellStyle name="40% - 强调文字颜色 4 2 3 2 2 2" xfId="2438"/>
    <cellStyle name="强调文字颜色 1 3" xfId="2439"/>
    <cellStyle name="常规 2 2 2 4 3" xfId="2440"/>
    <cellStyle name="40% - 强调文字颜色 4 2 3 2 3" xfId="2441"/>
    <cellStyle name="40% - 强调文字颜色 6 6_2015财政决算公开" xfId="2442"/>
    <cellStyle name="强调文字颜色 1 3 3" xfId="2443"/>
    <cellStyle name="常规 2 2 2 4_2015财政决算公开" xfId="2444"/>
    <cellStyle name="40% - 强调文字颜色 4 2 3 2_2015财政决算公开" xfId="2445"/>
    <cellStyle name="强调文字颜色 2 2" xfId="2446"/>
    <cellStyle name="常规 2 2 2 5 2" xfId="2447"/>
    <cellStyle name="40% - 强调文字颜色 4 2 3 3 2" xfId="2448"/>
    <cellStyle name="40% - 强调文字颜色 4 2 3_2015财政决算公开" xfId="2449"/>
    <cellStyle name="40% - 强调文字颜色 4 2 4" xfId="2450"/>
    <cellStyle name="常规 2 2 3 4" xfId="2451"/>
    <cellStyle name="40% - 强调文字颜色 4 2 4 2" xfId="2452"/>
    <cellStyle name="常规 2 2 3 4 2" xfId="2453"/>
    <cellStyle name="40% - 强调文字颜色 4 2 4 2 2" xfId="2454"/>
    <cellStyle name="常规 2 2 3 5" xfId="2455"/>
    <cellStyle name="40% - 强调文字颜色 4 2 4 3" xfId="2456"/>
    <cellStyle name="千位分隔 2 2 5 2" xfId="2457"/>
    <cellStyle name="常规 2 2 3 6" xfId="2458"/>
    <cellStyle name="40% - 强调文字颜色 4 2 4 4" xfId="2459"/>
    <cellStyle name="常规 2 2 3 2 2 2" xfId="2460"/>
    <cellStyle name="40% - 强调文字颜色 4 2 5" xfId="2461"/>
    <cellStyle name="常规 2 2 4 4" xfId="2462"/>
    <cellStyle name="40% - 强调文字颜色 4 2 5 2" xfId="2463"/>
    <cellStyle name="60% - 强调文字颜色 1 2 2 3 2" xfId="2464"/>
    <cellStyle name="40% - 强调文字颜色 4 2 6" xfId="2465"/>
    <cellStyle name="40% - 强调文字颜色 4 2_2015财政决算公开" xfId="2466"/>
    <cellStyle name="40% - 强调文字颜色 4 3" xfId="2467"/>
    <cellStyle name="40% - 强调文字颜色 4 3 2" xfId="2468"/>
    <cellStyle name="40% - 强调文字颜色 4 3 2 2" xfId="2469"/>
    <cellStyle name="40% - 强调文字颜色 4 3 2 2 2" xfId="2470"/>
    <cellStyle name="40% - 强调文字颜色 4 3 2 2 2 2" xfId="2471"/>
    <cellStyle name="40% - 强调文字颜色 4 3 2 2 3" xfId="2472"/>
    <cellStyle name="40% - 强调文字颜色 4 3 2 2_2015财政决算公开" xfId="2473"/>
    <cellStyle name="40% - 强调文字颜色 4 3 2 3" xfId="2474"/>
    <cellStyle name="标题 3 5 2 2" xfId="2475"/>
    <cellStyle name="40% - 强调文字颜色 4 3 2 3 2" xfId="2476"/>
    <cellStyle name="货币 2 3" xfId="2477"/>
    <cellStyle name="常规_04-分类改革-预算表 2" xfId="2478"/>
    <cellStyle name="千位分隔 2 3 3 2" xfId="2479"/>
    <cellStyle name="40% - 强调文字颜色 4 3 2 4" xfId="2480"/>
    <cellStyle name="40% - 强调文字颜色 4 3 2_2015财政决算公开" xfId="2481"/>
    <cellStyle name="40% - 强调文字颜色 4 3 3" xfId="2482"/>
    <cellStyle name="常规 2 3 2 4" xfId="2483"/>
    <cellStyle name="40% - 强调文字颜色 4 3 3 2" xfId="2484"/>
    <cellStyle name="常规 2 3 2 4 2" xfId="2485"/>
    <cellStyle name="40% - 强调文字颜色 4 3 3 2 2" xfId="2486"/>
    <cellStyle name="常规 2 3 2 5" xfId="2487"/>
    <cellStyle name="40% - 强调文字颜色 4 3 3 3" xfId="2488"/>
    <cellStyle name="货币 4 2 2 3" xfId="2489"/>
    <cellStyle name="40% - 强调文字颜色 4 3 3_2015财政决算公开" xfId="2490"/>
    <cellStyle name="40% - 强调文字颜色 4 3 4" xfId="2491"/>
    <cellStyle name="常规 2 3 3 4" xfId="2492"/>
    <cellStyle name="40% - 强调文字颜色 4 3 4 2" xfId="2493"/>
    <cellStyle name="40% - 强调文字颜色 4 3 5" xfId="2494"/>
    <cellStyle name="40% - 强调文字颜色 4 3_2015财政决算公开" xfId="2495"/>
    <cellStyle name="60% - 强调文字颜色 2 5 2 2" xfId="2496"/>
    <cellStyle name="40% - 强调文字颜色 4 4" xfId="2497"/>
    <cellStyle name="40% - 强调文字颜色 4 4 2" xfId="2498"/>
    <cellStyle name="40% - 强调文字颜色 4 4 2 2" xfId="2499"/>
    <cellStyle name="40% - 强调文字颜色 4 4 2 3" xfId="2500"/>
    <cellStyle name="40% - 强调文字颜色 4 4 2_2015财政决算公开" xfId="2501"/>
    <cellStyle name="40% - 强调文字颜色 4 4 3" xfId="2502"/>
    <cellStyle name="常规 2 4 2 4" xfId="2503"/>
    <cellStyle name="40% - 强调文字颜色 4 4 3 2" xfId="2504"/>
    <cellStyle name="40% - 强调文字颜色 4 4_2015财政决算公开" xfId="2505"/>
    <cellStyle name="HEADING1" xfId="2506"/>
    <cellStyle name="千位分隔 4 2 2 4 2" xfId="2507"/>
    <cellStyle name="40% - 强调文字颜色 4 5" xfId="2508"/>
    <cellStyle name="常规 4 2 8 2" xfId="2509"/>
    <cellStyle name="40% - 强调文字颜色 4 5 2" xfId="2510"/>
    <cellStyle name="40% - 强调文字颜色 4 5 2 2" xfId="2511"/>
    <cellStyle name="40% - 强调文字颜色 4 5 2 2 2" xfId="2512"/>
    <cellStyle name="货币 4 2 8" xfId="2513"/>
    <cellStyle name="常规 12 2 2_2015财政决算公开" xfId="2514"/>
    <cellStyle name="40% - 强调文字颜色 4 5 2 3" xfId="2515"/>
    <cellStyle name="40% - 强调文字颜色 4 5_2015财政决算公开" xfId="2516"/>
    <cellStyle name="常规 2 4 2 3 3" xfId="2517"/>
    <cellStyle name="40% - 强调文字颜色 4 6" xfId="2518"/>
    <cellStyle name="40% - 强调文字颜色 4 6 2" xfId="2519"/>
    <cellStyle name="40% - 强调文字颜色 4 6 2 2" xfId="2520"/>
    <cellStyle name="常规 2 3" xfId="2521"/>
    <cellStyle name="40% - 强调文字颜色 4 6_2015财政决算公开" xfId="2522"/>
    <cellStyle name="40% - 强调文字颜色 4 7 2" xfId="2523"/>
    <cellStyle name="40% - 强调文字颜色 4 8" xfId="2524"/>
    <cellStyle name="40% - 强调文字颜色 4 9" xfId="2525"/>
    <cellStyle name="好 2 3" xfId="2526"/>
    <cellStyle name="40% - 强调文字颜色 5 2" xfId="2527"/>
    <cellStyle name="好 2 3 2" xfId="2528"/>
    <cellStyle name="60% - 强调文字颜色 6 2 7" xfId="2529"/>
    <cellStyle name="40% - 强调文字颜色 5 2 2" xfId="2530"/>
    <cellStyle name="强调文字颜色 3 3 3" xfId="2531"/>
    <cellStyle name="好 2 3 2 2" xfId="2532"/>
    <cellStyle name="40% - 强调文字颜色 5 2 2 2" xfId="2533"/>
    <cellStyle name="货币 2 3 3" xfId="2534"/>
    <cellStyle name="40% - 强调文字颜色 5 2 2 2_2015财政决算公开" xfId="2535"/>
    <cellStyle name="链接单元格 3 2" xfId="2536"/>
    <cellStyle name="千位分隔 3 2 3 2" xfId="2537"/>
    <cellStyle name="强调文字颜色 3 3 5" xfId="2538"/>
    <cellStyle name="40% - 强调文字颜色 5 2 2 4" xfId="2539"/>
    <cellStyle name="常规 2 2 2 2 2 4" xfId="2540"/>
    <cellStyle name="40% - 强调文字颜色 5 2 2_2015财政决算公开" xfId="2541"/>
    <cellStyle name="百分比 2 2 4 2" xfId="2542"/>
    <cellStyle name="好 2 3 3" xfId="2543"/>
    <cellStyle name="40% - 强调文字颜色 5 2 3" xfId="2544"/>
    <cellStyle name="强调文字颜色 3 4 3" xfId="2545"/>
    <cellStyle name="常规 3 2 2 4" xfId="2546"/>
    <cellStyle name="40% - 强调文字颜色 5 2 3 2" xfId="2547"/>
    <cellStyle name="强调文字颜色 3 4 3 2" xfId="2548"/>
    <cellStyle name="常规 3 2 2 4 2" xfId="2549"/>
    <cellStyle name="好 4" xfId="2550"/>
    <cellStyle name="40% - 强调文字颜色 5 2 3 2 2" xfId="2551"/>
    <cellStyle name="40% - 强调文字颜色 5 2 4" xfId="2552"/>
    <cellStyle name="强调文字颜色 3 5 3" xfId="2553"/>
    <cellStyle name="常规 3 2 3 4" xfId="2554"/>
    <cellStyle name="40% - 强调文字颜色 5 2 4 2" xfId="2555"/>
    <cellStyle name="40% - 强调文字颜色 5 2 5" xfId="2556"/>
    <cellStyle name="货币 2 3 2 5" xfId="2557"/>
    <cellStyle name="40% - 强调文字颜色 5 2_2015财政决算公开" xfId="2558"/>
    <cellStyle name="常规 3 5 2 2" xfId="2559"/>
    <cellStyle name="强调文字颜色 4 3 3" xfId="2560"/>
    <cellStyle name="40% - 强调文字颜色 5 3 2 2" xfId="2561"/>
    <cellStyle name="40% - 强调文字颜色 5 3 2 2_2015财政决算公开" xfId="2562"/>
    <cellStyle name="千位分隔 3 3 3 2" xfId="2563"/>
    <cellStyle name="强调文字颜色 4 3 5" xfId="2564"/>
    <cellStyle name="40% - 强调文字颜色 5 3 2 4" xfId="2565"/>
    <cellStyle name="40% - 强调文字颜色 5 3 3" xfId="2566"/>
    <cellStyle name="强调文字颜色 4 4 3" xfId="2567"/>
    <cellStyle name="40% - 强调文字颜色 5 3 3 2" xfId="2568"/>
    <cellStyle name="强调文字颜色 4 4 3 2" xfId="2569"/>
    <cellStyle name="40% - 强调文字颜色 5 3 3 2 2" xfId="2570"/>
    <cellStyle name="40% - 强调文字颜色 5 3 3_2015财政决算公开" xfId="2571"/>
    <cellStyle name="40% - 强调文字颜色 5 3 4" xfId="2572"/>
    <cellStyle name="强调文字颜色 4 5 3" xfId="2573"/>
    <cellStyle name="40% - 强调文字颜色 5 3 4 2" xfId="2574"/>
    <cellStyle name="40% - 强调文字颜色 5 3 5" xfId="2575"/>
    <cellStyle name="常规 18 2 2" xfId="2576"/>
    <cellStyle name="常规 23 2 2" xfId="2577"/>
    <cellStyle name="40% - 强调文字颜色 5 3_2015财政决算公开" xfId="2578"/>
    <cellStyle name="好 2 5" xfId="2579"/>
    <cellStyle name="40% - 强调文字颜色 5 4" xfId="2580"/>
    <cellStyle name="40% - 强调文字颜色 5 4 2" xfId="2581"/>
    <cellStyle name="强调文字颜色 5 3 3" xfId="2582"/>
    <cellStyle name="40% - 强调文字颜色 5 4 2 2" xfId="2583"/>
    <cellStyle name="强调文字颜色 5 3 3 2" xfId="2584"/>
    <cellStyle name="40% - 强调文字颜色 5 4 2 2 2" xfId="2585"/>
    <cellStyle name="链接单元格 5" xfId="2586"/>
    <cellStyle name="40% - 强调文字颜色 5 4 2_2015财政决算公开" xfId="2587"/>
    <cellStyle name="40% - 强调文字颜色 5 4 3" xfId="2588"/>
    <cellStyle name="强调文字颜色 5 4 3" xfId="2589"/>
    <cellStyle name="40% - 强调文字颜色 5 4 3 2" xfId="2590"/>
    <cellStyle name="货币 2 2 2 7" xfId="2591"/>
    <cellStyle name="40% - 强调文字颜色 5 4_2015财政决算公开" xfId="2592"/>
    <cellStyle name="40% - 强调文字颜色 5 5" xfId="2593"/>
    <cellStyle name="常规 4 2 9 2" xfId="2594"/>
    <cellStyle name="40% - 强调文字颜色 5 5 2" xfId="2595"/>
    <cellStyle name="强调文字颜色 6 3 3" xfId="2596"/>
    <cellStyle name="40% - 强调文字颜色 5 5 2 2" xfId="2597"/>
    <cellStyle name="强调文字颜色 6 3 3 2" xfId="2598"/>
    <cellStyle name="40% - 强调文字颜色 5 5 2 2 2" xfId="2599"/>
    <cellStyle name="强调文字颜色 6 3 4" xfId="2600"/>
    <cellStyle name="40% - 强调文字颜色 5 5 2 3" xfId="2601"/>
    <cellStyle name="40% - 强调文字颜色 5 5 3" xfId="2602"/>
    <cellStyle name="强调文字颜色 6 4 3" xfId="2603"/>
    <cellStyle name="40% - 强调文字颜色 5 5 3 2" xfId="2604"/>
    <cellStyle name="40% - 强调文字颜色 5 5 4" xfId="2605"/>
    <cellStyle name="注释 2 2" xfId="2606"/>
    <cellStyle name="40% - 强调文字颜色 5 6" xfId="2607"/>
    <cellStyle name="60% - 强调文字颜色 2 3 2 2" xfId="2608"/>
    <cellStyle name="注释 2 2 2" xfId="2609"/>
    <cellStyle name="40% - 强调文字颜色 5 6 2" xfId="2610"/>
    <cellStyle name="60% - 强调文字颜色 2 3 2 2 2" xfId="2611"/>
    <cellStyle name="注释 2 2 2 2" xfId="2612"/>
    <cellStyle name="40% - 强调文字颜色 5 6 2 2" xfId="2613"/>
    <cellStyle name="60% - 强调文字颜色 2 3 2 2 2 2" xfId="2614"/>
    <cellStyle name="40% - 强调文字颜色 5 6_2015财政决算公开" xfId="2615"/>
    <cellStyle name="注释 2 3" xfId="2616"/>
    <cellStyle name="40% - 强调文字颜色 5 7" xfId="2617"/>
    <cellStyle name="60% - 强调文字颜色 2 3 2 3" xfId="2618"/>
    <cellStyle name="注释 2 3 2" xfId="2619"/>
    <cellStyle name="常规 2 3 2 2 4" xfId="2620"/>
    <cellStyle name="40% - 强调文字颜色 5 7 2" xfId="2621"/>
    <cellStyle name="60% - 强调文字颜色 2 3 2 3 2" xfId="2622"/>
    <cellStyle name="注释 2 4" xfId="2623"/>
    <cellStyle name="40% - 强调文字颜色 5 8" xfId="2624"/>
    <cellStyle name="60% - 强调文字颜色 2 3 2 4" xfId="2625"/>
    <cellStyle name="好 3 3" xfId="2626"/>
    <cellStyle name="40% - 强调文字颜色 6 2" xfId="2627"/>
    <cellStyle name="好 3 3 2" xfId="2628"/>
    <cellStyle name="40% - 强调文字颜色 6 2 2" xfId="2629"/>
    <cellStyle name="好 3 3 2 2" xfId="2630"/>
    <cellStyle name="常规 5 6" xfId="2631"/>
    <cellStyle name="40% - 强调文字颜色 6 2 2 2" xfId="2632"/>
    <cellStyle name="常规 4 3 4" xfId="2633"/>
    <cellStyle name="常规 5 6 2" xfId="2634"/>
    <cellStyle name="40% - 强调文字颜色 6 2 2 2 2" xfId="2635"/>
    <cellStyle name="常规 4 3 4 2" xfId="2636"/>
    <cellStyle name="常规 5 6 2 2" xfId="2637"/>
    <cellStyle name="40% - 强调文字颜色 6 2 2 2 2 2" xfId="2638"/>
    <cellStyle name="计算 2 2 3" xfId="2639"/>
    <cellStyle name="常规 5 6 3" xfId="2640"/>
    <cellStyle name="40% - 强调文字颜色 6 2 2 2 3" xfId="2641"/>
    <cellStyle name="强调文字颜色 5 5 2" xfId="2642"/>
    <cellStyle name="40% - 强调文字颜色 6 2 2 2_2015财政决算公开" xfId="2643"/>
    <cellStyle name="标题 5 4 2 2" xfId="2644"/>
    <cellStyle name="常规 5 7" xfId="2645"/>
    <cellStyle name="40% - 强调文字颜色 6 2 2 3" xfId="2646"/>
    <cellStyle name="常规 4 3 5" xfId="2647"/>
    <cellStyle name="常规 5 7 2" xfId="2648"/>
    <cellStyle name="40% - 强调文字颜色 6 2 2 3 2" xfId="2649"/>
    <cellStyle name="千位分隔 4 2 3 2" xfId="2650"/>
    <cellStyle name="常规 5 8" xfId="2651"/>
    <cellStyle name="40% - 强调文字颜色 6 2 2 4" xfId="2652"/>
    <cellStyle name="常规 4 3 6" xfId="2653"/>
    <cellStyle name="40% - 强调文字颜色 6 2 2_2015财政决算公开" xfId="2654"/>
    <cellStyle name="好 3 3 3" xfId="2655"/>
    <cellStyle name="40% - 强调文字颜色 6 2 3" xfId="2656"/>
    <cellStyle name="常规 6 6" xfId="2657"/>
    <cellStyle name="常规 4 2 2 4" xfId="2658"/>
    <cellStyle name="40% - 强调文字颜色 6 2 3 2" xfId="2659"/>
    <cellStyle name="常规 4 2 2 4 2" xfId="2660"/>
    <cellStyle name="40% - 强调文字颜色 6 2 3 2 2" xfId="2661"/>
    <cellStyle name="货币 3 2 4 5" xfId="2662"/>
    <cellStyle name="常规 4 2 2 4 2 2" xfId="2663"/>
    <cellStyle name="40% - 强调文字颜色 6 2 3 2 2 2" xfId="2664"/>
    <cellStyle name="常规 4 2 2 4 3" xfId="2665"/>
    <cellStyle name="40% - 强调文字颜色 6 2 3 2 3" xfId="2666"/>
    <cellStyle name="货币 3 2 5" xfId="2667"/>
    <cellStyle name="40% - 强调文字颜色 6 2 3 2_2015财政决算公开" xfId="2668"/>
    <cellStyle name="常规 4 2 2 5" xfId="2669"/>
    <cellStyle name="40% - 强调文字颜色 6 2 3 3" xfId="2670"/>
    <cellStyle name="数字 4" xfId="2671"/>
    <cellStyle name="常规 4 2 2 5 2" xfId="2672"/>
    <cellStyle name="40% - 强调文字颜色 6 2 3 3 2" xfId="2673"/>
    <cellStyle name="千位分隔 4 2 4 2" xfId="2674"/>
    <cellStyle name="常规 4 2 2 6" xfId="2675"/>
    <cellStyle name="40% - 强调文字颜色 6 2 3 4" xfId="2676"/>
    <cellStyle name="千位分隔 4 2 4 3" xfId="2677"/>
    <cellStyle name="常规 4 2 2 7" xfId="2678"/>
    <cellStyle name="40% - 强调文字颜色 6 2 3 5" xfId="2679"/>
    <cellStyle name="40% - 强调文字颜色 6 2 3_2015财政决算公开" xfId="2680"/>
    <cellStyle name="货币 2 2 5 2" xfId="2681"/>
    <cellStyle name="40% - 强调文字颜色 6 2 4" xfId="2682"/>
    <cellStyle name="常规 4 2 3 4" xfId="2683"/>
    <cellStyle name="货币 2 2 5 2 2" xfId="2684"/>
    <cellStyle name="常规 7 6" xfId="2685"/>
    <cellStyle name="40% - 强调文字颜色 6 2 4 2" xfId="2686"/>
    <cellStyle name="常规 4 2 3 5" xfId="2687"/>
    <cellStyle name="40% - 强调文字颜色 6 2 4 3" xfId="2688"/>
    <cellStyle name="千位分隔 4 2 5 2" xfId="2689"/>
    <cellStyle name="常规 4 2 3 6" xfId="2690"/>
    <cellStyle name="40% - 强调文字颜色 6 2 4 4" xfId="2691"/>
    <cellStyle name="常规 4 2 4 4" xfId="2692"/>
    <cellStyle name="货币 2 2 5 3 2" xfId="2693"/>
    <cellStyle name="常规 8 6" xfId="2694"/>
    <cellStyle name="40% - 强调文字颜色 6 2 5 2" xfId="2695"/>
    <cellStyle name="货币 2 2 5 4" xfId="2696"/>
    <cellStyle name="40% - 强调文字颜色 6 2 6" xfId="2697"/>
    <cellStyle name="常规 10 2 2 2 2" xfId="2698"/>
    <cellStyle name="40% - 强调文字颜色 6 2_2015财政决算公开" xfId="2699"/>
    <cellStyle name="好 3 4 2" xfId="2700"/>
    <cellStyle name="40% - 强调文字颜色 6 3 2" xfId="2701"/>
    <cellStyle name="40% - 强调文字颜色 6 3 2 2" xfId="2702"/>
    <cellStyle name="常规 5 3 4" xfId="2703"/>
    <cellStyle name="40% - 强调文字颜色 6 3 2 2 2" xfId="2704"/>
    <cellStyle name="常规 5 3 4 2" xfId="2705"/>
    <cellStyle name="40% - 强调文字颜色 6 3 2 2 3" xfId="2706"/>
    <cellStyle name="40% - 强调文字颜色 6 3 2 2_2015财政决算公开" xfId="2707"/>
    <cellStyle name="警告文本 3 4" xfId="2708"/>
    <cellStyle name="40% - 强调文字颜色 6 3 2 3" xfId="2709"/>
    <cellStyle name="常规 5 3 5" xfId="2710"/>
    <cellStyle name="40% - 强调文字颜色 6 3 2 3 2" xfId="2711"/>
    <cellStyle name="60% - 强调文字颜色 6 7 2" xfId="2712"/>
    <cellStyle name="40% - 强调文字颜色 6 3 2_2015财政决算公开" xfId="2713"/>
    <cellStyle name="数字 2 2 2 2" xfId="2714"/>
    <cellStyle name="40% - 强调文字颜色 6 3 3" xfId="2715"/>
    <cellStyle name="40% - 强调文字颜色 6 3 3 2" xfId="2716"/>
    <cellStyle name="常规 5 4 4" xfId="2717"/>
    <cellStyle name="40% - 强调文字颜色 6 3 3 2 2" xfId="2718"/>
    <cellStyle name="常规 5 4 4 2" xfId="2719"/>
    <cellStyle name="货币 4 2 4 5" xfId="2720"/>
    <cellStyle name="40% - 强调文字颜色 6 3 3 3" xfId="2721"/>
    <cellStyle name="常规 5 4 5" xfId="2722"/>
    <cellStyle name="货币 2 2 6 2" xfId="2723"/>
    <cellStyle name="40% - 强调文字颜色 6 3 4" xfId="2724"/>
    <cellStyle name="货币 2 2 6 2 2" xfId="2725"/>
    <cellStyle name="40% - 强调文字颜色 6 3 4 2" xfId="2726"/>
    <cellStyle name="常规 5 5 4" xfId="2727"/>
    <cellStyle name="货币 2 2 6 3" xfId="2728"/>
    <cellStyle name="40% - 强调文字颜色 6 3 5" xfId="2729"/>
    <cellStyle name="40% - 强调文字颜色 6 3_2015财政决算公开" xfId="2730"/>
    <cellStyle name="Currency_1995" xfId="2731"/>
    <cellStyle name="40% - 强调文字颜色 6 4 2" xfId="2732"/>
    <cellStyle name="60% - 强调文字颜色 4 2 2 2" xfId="2733"/>
    <cellStyle name="60% - 强调文字颜色 4 2 2 2 2" xfId="2734"/>
    <cellStyle name="40% - 强调文字颜色 6 4 2 2" xfId="2735"/>
    <cellStyle name="常规 6 3 4" xfId="2736"/>
    <cellStyle name="40% - 强调文字颜色 6 4 2 2 2" xfId="2737"/>
    <cellStyle name="60% - 强调文字颜色 4 2 2 2 2 2" xfId="2738"/>
    <cellStyle name="40% - 强调文字颜色 6 4 2 3" xfId="2739"/>
    <cellStyle name="60% - 强调文字颜色 4 2 2 2 3" xfId="2740"/>
    <cellStyle name="40% - 强调文字颜色 6 4 2_2015财政决算公开" xfId="2741"/>
    <cellStyle name="强调文字颜色 5 7" xfId="2742"/>
    <cellStyle name="常规 4_征收计划表8" xfId="2743"/>
    <cellStyle name="40% - 强调文字颜色 6 4 3" xfId="2744"/>
    <cellStyle name="60% - 强调文字颜色 4 2 2 3" xfId="2745"/>
    <cellStyle name="常规 4 2 2 2 4" xfId="2746"/>
    <cellStyle name="40% - 强调文字颜色 6 4 3 2" xfId="2747"/>
    <cellStyle name="60% - 强调文字颜色 4 2 2 3 2" xfId="2748"/>
    <cellStyle name="货币 2 2 7 2" xfId="2749"/>
    <cellStyle name="40% - 强调文字颜色 6 4 4" xfId="2750"/>
    <cellStyle name="60% - 强调文字颜色 4 2 2 4" xfId="2751"/>
    <cellStyle name="40% - 强调文字颜色 6 4_2015财政决算公开" xfId="2752"/>
    <cellStyle name="40% - 强调文字颜色 6 5" xfId="2753"/>
    <cellStyle name="60% - 强调文字颜色 4 2 3" xfId="2754"/>
    <cellStyle name="40% - 强调文字颜色 6 5 2" xfId="2755"/>
    <cellStyle name="60% - 强调文字颜色 4 2 3 2" xfId="2756"/>
    <cellStyle name="60% - 强调文字颜色 4 2 3 2 2" xfId="2757"/>
    <cellStyle name="40% - 强调文字颜色 6 5 2 2" xfId="2758"/>
    <cellStyle name="常规 7 3 4" xfId="2759"/>
    <cellStyle name="40% - 强调文字颜色 6 5 2 2 2" xfId="2760"/>
    <cellStyle name="60% - 强调文字颜色 4 2 3 2 2 2" xfId="2761"/>
    <cellStyle name="40% - 强调文字颜色 6 5 2 3" xfId="2762"/>
    <cellStyle name="60% - 强调文字颜色 4 2 3 2 3" xfId="2763"/>
    <cellStyle name="40% - 强调文字颜色 6 5 2_2015财政决算公开" xfId="2764"/>
    <cellStyle name="40% - 强调文字颜色 6 5 3" xfId="2765"/>
    <cellStyle name="60% - 强调文字颜色 4 2 3 3" xfId="2766"/>
    <cellStyle name="货币 2 2 8 2" xfId="2767"/>
    <cellStyle name="40% - 强调文字颜色 6 5 4" xfId="2768"/>
    <cellStyle name="60% - 强调文字颜色 4 2 3 4" xfId="2769"/>
    <cellStyle name="注释 3 2" xfId="2770"/>
    <cellStyle name="40% - 强调文字颜色 6 6" xfId="2771"/>
    <cellStyle name="60% - 强调文字颜色 2 3 3 2" xfId="2772"/>
    <cellStyle name="60% - 强调文字颜色 4 2 4" xfId="2773"/>
    <cellStyle name="注释 3 2 2" xfId="2774"/>
    <cellStyle name="40% - 强调文字颜色 6 6 2" xfId="2775"/>
    <cellStyle name="60% - 强调文字颜色 2 3 3 2 2" xfId="2776"/>
    <cellStyle name="60% - 强调文字颜色 4 2 4 2" xfId="2777"/>
    <cellStyle name="60% - 强调文字颜色 4 2 4 2 2" xfId="2778"/>
    <cellStyle name="注释 3 2 2 2" xfId="2779"/>
    <cellStyle name="40% - 强调文字颜色 6 6 2 2" xfId="2780"/>
    <cellStyle name="常规 8 3 4" xfId="2781"/>
    <cellStyle name="注释 3 3 2" xfId="2782"/>
    <cellStyle name="40% - 强调文字颜色 6 7 2" xfId="2783"/>
    <cellStyle name="60% - 强调文字颜色 4 2 5 2" xfId="2784"/>
    <cellStyle name="注释 3 4" xfId="2785"/>
    <cellStyle name="40% - 强调文字颜色 6 8" xfId="2786"/>
    <cellStyle name="60% - 强调文字颜色 4 2 6" xfId="2787"/>
    <cellStyle name="强调文字颜色 4 4 2 2" xfId="2788"/>
    <cellStyle name="货币 5" xfId="2789"/>
    <cellStyle name="40% - 着色 1" xfId="2790"/>
    <cellStyle name="强调文字颜色 4 4 2 3" xfId="2791"/>
    <cellStyle name="千位分隔 2 8 2" xfId="2792"/>
    <cellStyle name="40% - 着色 2" xfId="2793"/>
    <cellStyle name="40% - 着色 2 2" xfId="2794"/>
    <cellStyle name="40% - 着色 3" xfId="2795"/>
    <cellStyle name="40% - 着色 3 2" xfId="2796"/>
    <cellStyle name="40% - 着色 4 2" xfId="2797"/>
    <cellStyle name="60% - 强调文字颜色 6 6 2 2" xfId="2798"/>
    <cellStyle name="40% - 着色 5" xfId="2799"/>
    <cellStyle name="40% - 着色 6" xfId="2800"/>
    <cellStyle name="常规 2 2 2 2 4_2015财政决算公开" xfId="2801"/>
    <cellStyle name="40% - 着色 6 2" xfId="2802"/>
    <cellStyle name="常规 6 3 3" xfId="2803"/>
    <cellStyle name="60% - 强调文字颜色 1 2" xfId="2804"/>
    <cellStyle name="60% - 强调文字颜色 1 2 2" xfId="2805"/>
    <cellStyle name="60% - 强调文字颜色 1 2 2 2 2" xfId="2806"/>
    <cellStyle name="60% - 强调文字颜色 1 2 2 2 2 2" xfId="2807"/>
    <cellStyle name="60% - 强调文字颜色 5 6" xfId="2808"/>
    <cellStyle name="60% - 强调文字颜色 1 2 2 2 3" xfId="2809"/>
    <cellStyle name="常规 3 2 4 2" xfId="2810"/>
    <cellStyle name="60% - 强调文字颜色 1 2 2 3" xfId="2811"/>
    <cellStyle name="60% - 强调文字颜色 1 2 2 4" xfId="2812"/>
    <cellStyle name="60% - 强调文字颜色 1 2 3 2" xfId="2813"/>
    <cellStyle name="60% - 强调文字颜色 1 2 3 2 2" xfId="2814"/>
    <cellStyle name="60% - 强调文字颜色 1 2 3 2 3" xfId="2815"/>
    <cellStyle name="好 3 2 2 2 2" xfId="2816"/>
    <cellStyle name="60% - 强调文字颜色 1 2 3 3" xfId="2817"/>
    <cellStyle name="60% - 强调文字颜色 1 2 3 3 2" xfId="2818"/>
    <cellStyle name="60% - 强调文字颜色 1 2 3 4" xfId="2819"/>
    <cellStyle name="标题 5 2_2015财政决算公开" xfId="2820"/>
    <cellStyle name="60% - 强调文字颜色 1 2 3 5" xfId="2821"/>
    <cellStyle name="60% - 强调文字颜色 1 2 4" xfId="2822"/>
    <cellStyle name="60% - 强调文字颜色 1 2 4 2" xfId="2823"/>
    <cellStyle name="货币 2 2 4 4" xfId="2824"/>
    <cellStyle name="60% - 强调文字颜色 1 2 4 2 2" xfId="2825"/>
    <cellStyle name="60% - 强调文字颜色 1 2 4 3" xfId="2826"/>
    <cellStyle name="常规 10 2 2 2" xfId="2827"/>
    <cellStyle name="60% - 强调文字颜色 1 2 5" xfId="2828"/>
    <cellStyle name="输入 4 2 3" xfId="2829"/>
    <cellStyle name="Calc Currency (0) 2" xfId="2830"/>
    <cellStyle name="60% - 强调文字颜色 1 2 5 2" xfId="2831"/>
    <cellStyle name="60% - 强调文字颜色 1 2 6" xfId="2832"/>
    <cellStyle name="货币 2 6 2" xfId="2833"/>
    <cellStyle name="标题 2 2 3 2 2" xfId="2834"/>
    <cellStyle name="链接单元格 6 2" xfId="2835"/>
    <cellStyle name="60% - 强调文字颜色 1 2 7" xfId="2836"/>
    <cellStyle name="货币 2 6 3" xfId="2837"/>
    <cellStyle name="60% - 强调文字颜色 1 2_2015财政决算公开" xfId="2838"/>
    <cellStyle name="60% - 强调文字颜色 1 3" xfId="2839"/>
    <cellStyle name="60% - 强调文字颜色 1 3 2" xfId="2840"/>
    <cellStyle name="60% - 强调文字颜色 1 3 2 2 2" xfId="2841"/>
    <cellStyle name="常规 8 3" xfId="2842"/>
    <cellStyle name="60% - 强调文字颜色 1 3 2 2 3" xfId="2843"/>
    <cellStyle name="常规 8 4" xfId="2844"/>
    <cellStyle name="常规 4 6 2" xfId="2845"/>
    <cellStyle name="常规 4 2 4 2" xfId="2846"/>
    <cellStyle name="60% - 强调文字颜色 1 3 2 4" xfId="2847"/>
    <cellStyle name="60% - 强调文字颜色 1 3 3" xfId="2848"/>
    <cellStyle name="60% - 强调文字颜色 1 3 3 2" xfId="2849"/>
    <cellStyle name="常规 2_2012-2013年“三公”经费预决算情况汇总表样" xfId="2850"/>
    <cellStyle name="60% - 强调文字颜色 1 3 3 2 2" xfId="2851"/>
    <cellStyle name="60% - 强调文字颜色 1 3 3 3" xfId="2852"/>
    <cellStyle name="60% - 强调文字颜色 1 3 4" xfId="2853"/>
    <cellStyle name="60% - 强调文字颜色 1 3 4 2" xfId="2854"/>
    <cellStyle name="常规 2 4 2 4 2" xfId="2855"/>
    <cellStyle name="60% - 强调文字颜色 1 4" xfId="2856"/>
    <cellStyle name="常规 2 4 2 4 2 2" xfId="2857"/>
    <cellStyle name="60% - 强调文字颜色 1 4 2" xfId="2858"/>
    <cellStyle name="60% - 强调文字颜色 1 4 2 2 2" xfId="2859"/>
    <cellStyle name="60% - 强调文字颜色 1 4 3" xfId="2860"/>
    <cellStyle name="货币 2 10 2" xfId="2861"/>
    <cellStyle name="60% - 强调文字颜色 1 4 3 2" xfId="2862"/>
    <cellStyle name="60% - 强调文字颜色 1 4 4" xfId="2863"/>
    <cellStyle name="常规 2 4 2 4 3" xfId="2864"/>
    <cellStyle name="60% - 强调文字颜色 1 5" xfId="2865"/>
    <cellStyle name="常规 2 4 2 4 3 2" xfId="2866"/>
    <cellStyle name="60% - 强调文字颜色 1 5 2" xfId="2867"/>
    <cellStyle name="60% - 强调文字颜色 1 5 2 3" xfId="2868"/>
    <cellStyle name="60% - 强调文字颜色 1 5 3" xfId="2869"/>
    <cellStyle name="60% - 强调文字颜色 1 5 3 2" xfId="2870"/>
    <cellStyle name="60% - 强调文字颜色 1 5 4" xfId="2871"/>
    <cellStyle name="货币 3 4 2 2" xfId="2872"/>
    <cellStyle name="常规 2 4 2 4 4" xfId="2873"/>
    <cellStyle name="60% - 强调文字颜色 1 6" xfId="2874"/>
    <cellStyle name="常规 2 4 2 4 4 2" xfId="2875"/>
    <cellStyle name="60% - 强调文字颜色 1 6 2" xfId="2876"/>
    <cellStyle name="60% - 强调文字颜色 1 6 3" xfId="2877"/>
    <cellStyle name="常规 2 4 2 4 5" xfId="2878"/>
    <cellStyle name="标题 3 3 2 2" xfId="2879"/>
    <cellStyle name="60% - 强调文字颜色 1 7" xfId="2880"/>
    <cellStyle name="标题 3 3 2 2 2" xfId="2881"/>
    <cellStyle name="60% - 强调文字颜色 1 7 2" xfId="2882"/>
    <cellStyle name="标题 3 3 2 3" xfId="2883"/>
    <cellStyle name="60% - 强调文字颜色 1 8" xfId="2884"/>
    <cellStyle name="60% - 强调文字颜色 2 2" xfId="2885"/>
    <cellStyle name="60% - 强调文字颜色 2 2 2" xfId="2886"/>
    <cellStyle name="60% - 强调文字颜色 2 2 2 2" xfId="2887"/>
    <cellStyle name="差 7" xfId="2888"/>
    <cellStyle name="60% - 强调文字颜色 2 2 2 2 2" xfId="2889"/>
    <cellStyle name="差 7 2" xfId="2890"/>
    <cellStyle name="60% - 强调文字颜色 2 2 2 2 2 2" xfId="2891"/>
    <cellStyle name="60% - 强调文字颜色 2 2 2 3" xfId="2892"/>
    <cellStyle name="差 8" xfId="2893"/>
    <cellStyle name="60% - 强调文字颜色 2 2 2 3 2" xfId="2894"/>
    <cellStyle name="常规 2 2 2 2 4" xfId="2895"/>
    <cellStyle name="60% - 强调文字颜色 2 2 2 4" xfId="2896"/>
    <cellStyle name="货币 4 5 2" xfId="2897"/>
    <cellStyle name="60% - 强调文字颜色 2 2 3 2" xfId="2898"/>
    <cellStyle name="60% - 强调文字颜色 3 2 4" xfId="2899"/>
    <cellStyle name="60% - 强调文字颜色 2 2 3 2 2" xfId="2900"/>
    <cellStyle name="60% - 强调文字颜色 3 2 4 2" xfId="2901"/>
    <cellStyle name="60% - 强调文字颜色 2 2 3 2 2 2" xfId="2902"/>
    <cellStyle name="60% - 强调文字颜色 3 2 4 2 2" xfId="2903"/>
    <cellStyle name="60% - 强调文字颜色 5 8" xfId="2904"/>
    <cellStyle name="60% - 强调文字颜色 2 2 3 3" xfId="2905"/>
    <cellStyle name="60% - 强调文字颜色 3 2 5" xfId="2906"/>
    <cellStyle name="comma zerodec 2" xfId="2907"/>
    <cellStyle name="千位分隔 2 2 7" xfId="2908"/>
    <cellStyle name="60% - 强调文字颜色 2 2 3 3 2" xfId="2909"/>
    <cellStyle name="60% - 强调文字颜色 3 2 5 2" xfId="2910"/>
    <cellStyle name="常规 2 2 3 2 4" xfId="2911"/>
    <cellStyle name="60% - 强调文字颜色 2 2 3 4" xfId="2912"/>
    <cellStyle name="60% - 强调文字颜色 3 2 6" xfId="2913"/>
    <cellStyle name="货币 4 6 2" xfId="2914"/>
    <cellStyle name="60% - 强调文字颜色 2 2 4" xfId="2915"/>
    <cellStyle name="60% - 强调文字颜色 2 2 4 2" xfId="2916"/>
    <cellStyle name="60% - 强调文字颜色 3 3 4" xfId="2917"/>
    <cellStyle name="60% - 强调文字颜色 2 2 4 2 2" xfId="2918"/>
    <cellStyle name="60% - 强调文字颜色 3 3 4 2" xfId="2919"/>
    <cellStyle name="60% - 强调文字颜色 2 2 5" xfId="2920"/>
    <cellStyle name="60% - 强调文字颜色 2 2 5 2" xfId="2921"/>
    <cellStyle name="60% - 强调文字颜色 3 4 4" xfId="2922"/>
    <cellStyle name="60% - 强调文字颜色 2 2 6" xfId="2923"/>
    <cellStyle name="货币 3 6 2" xfId="2924"/>
    <cellStyle name="60% - 强调文字颜色 2 2_2015财政决算公开" xfId="2925"/>
    <cellStyle name="货币 2 2 2 4 5" xfId="2926"/>
    <cellStyle name="60% - 强调文字颜色 2 3 2" xfId="2927"/>
    <cellStyle name="60% - 强调文字颜色 2 3 4" xfId="2928"/>
    <cellStyle name="检查单元格 2 2 3" xfId="2929"/>
    <cellStyle name="60% - 强调文字颜色 2 3 4 2" xfId="2930"/>
    <cellStyle name="60% - 强调文字颜色 4 3 4" xfId="2931"/>
    <cellStyle name="注释 4 2" xfId="2932"/>
    <cellStyle name="常规 17" xfId="2933"/>
    <cellStyle name="常规 22" xfId="2934"/>
    <cellStyle name="常规 2 4 2 5 2" xfId="2935"/>
    <cellStyle name="60% - 强调文字颜色 2 4" xfId="2936"/>
    <cellStyle name="60% - 强调文字颜色 2 4 2" xfId="2937"/>
    <cellStyle name="60% - 强调文字颜色 2 4 2 2" xfId="2938"/>
    <cellStyle name="60% - 强调文字颜色 2 4 2 2 2" xfId="2939"/>
    <cellStyle name="60% - 强调文字颜色 2 4 2 3" xfId="2940"/>
    <cellStyle name="60% - 强调文字颜色 2 4 3 2" xfId="2941"/>
    <cellStyle name="60% - 强调文字颜色 5 2 4" xfId="2942"/>
    <cellStyle name="60% - 强调文字颜色 2 4 4" xfId="2943"/>
    <cellStyle name="60% - 强调文字颜色 2 5" xfId="2944"/>
    <cellStyle name="60% - 强调文字颜色 2 5 2" xfId="2945"/>
    <cellStyle name="60% - 强调文字颜色 2 5 2 2 2" xfId="2946"/>
    <cellStyle name="检查单元格 5 4" xfId="2947"/>
    <cellStyle name="60% - 强调文字颜色 2 5 2 3" xfId="2948"/>
    <cellStyle name="60% - 强调文字颜色 2 5 3" xfId="2949"/>
    <cellStyle name="60% - 强调文字颜色 2 5 4" xfId="2950"/>
    <cellStyle name="货币 3 5 2 2" xfId="2951"/>
    <cellStyle name="60% - 强调文字颜色 2 6" xfId="2952"/>
    <cellStyle name="60% - 强调文字颜色 2 6 2" xfId="2953"/>
    <cellStyle name="60% - 强调文字颜色 2 6 2 2" xfId="2954"/>
    <cellStyle name="60% - 强调文字颜色 2 6 3" xfId="2955"/>
    <cellStyle name="标题 3 3 3 2" xfId="2956"/>
    <cellStyle name="60% - 强调文字颜色 2 7" xfId="2957"/>
    <cellStyle name="60% - 强调文字颜色 2 8" xfId="2958"/>
    <cellStyle name="60% - 强调文字颜色 2 9" xfId="2959"/>
    <cellStyle name="60% - 强调文字颜色 3 2" xfId="2960"/>
    <cellStyle name="60% - 强调文字颜色 3 2 2" xfId="2961"/>
    <cellStyle name="60% - 强调文字颜色 3 2 2 2" xfId="2962"/>
    <cellStyle name="60% - 强调文字颜色 3 2 2 2 2" xfId="2963"/>
    <cellStyle name="60% - 强调文字颜色 3 2 2 2 2 2" xfId="2964"/>
    <cellStyle name="60% - 强调文字颜色 3 2 2 3" xfId="2965"/>
    <cellStyle name="60% - 强调文字颜色 3 2 2 3 2" xfId="2966"/>
    <cellStyle name="60% - 强调文字颜色 3 2 2 4" xfId="2967"/>
    <cellStyle name="60% - 强调文字颜色 3 2 3" xfId="2968"/>
    <cellStyle name="超级链接 4" xfId="2969"/>
    <cellStyle name="60% - 强调文字颜色 3 2 3 2" xfId="2970"/>
    <cellStyle name="超级链接 5" xfId="2971"/>
    <cellStyle name="60% - 强调文字颜色 3 2 3 3" xfId="2972"/>
    <cellStyle name="常规 13_2015财政决算公开" xfId="2973"/>
    <cellStyle name="60% - 强调文字颜色 3 2 3 3 2" xfId="2974"/>
    <cellStyle name="60% - 强调文字颜色 3 2 3 4" xfId="2975"/>
    <cellStyle name="60% - 强调文字颜色 3 2 3 5" xfId="2976"/>
    <cellStyle name="60% - 强调文字颜色 3 2_2015财政决算公开" xfId="2977"/>
    <cellStyle name="60% - 强调文字颜色 3 3 2 2" xfId="2978"/>
    <cellStyle name="60% - 强调文字颜色 3 3 2 2 2" xfId="2979"/>
    <cellStyle name="60% - 强调文字颜色 3 3 2 2 2 2" xfId="2980"/>
    <cellStyle name="常规 2 5" xfId="2981"/>
    <cellStyle name="60% - 强调文字颜色 3 3 2 3" xfId="2982"/>
    <cellStyle name="60% - 强调文字颜色 3 3 2 3 2" xfId="2983"/>
    <cellStyle name="60% - 强调文字颜色 3 3 2 4" xfId="2984"/>
    <cellStyle name="60% - 强调文字颜色 3 3 3" xfId="2985"/>
    <cellStyle name="60% - 强调文字颜色 3 3 3 2" xfId="2986"/>
    <cellStyle name="60% - 强调文字颜色 3 3 3 3" xfId="2987"/>
    <cellStyle name="60% - 强调文字颜色 3 4 2" xfId="2988"/>
    <cellStyle name="60% - 强调文字颜色 3 4 2 2" xfId="2989"/>
    <cellStyle name="60% - 强调文字颜色 3 4 2 2 2" xfId="2990"/>
    <cellStyle name="货币 2 2 2 4 4" xfId="2991"/>
    <cellStyle name="60% - 强调文字颜色 3 4 2 3" xfId="2992"/>
    <cellStyle name="链接单元格 2" xfId="2993"/>
    <cellStyle name="60% - 强调文字颜色 3 4 3" xfId="2994"/>
    <cellStyle name="60% - 强调文字颜色 3 4 3 2" xfId="2995"/>
    <cellStyle name="60% - 强调文字颜色 3 5" xfId="2996"/>
    <cellStyle name="标题 1 2 3 2 2" xfId="2997"/>
    <cellStyle name="60% - 强调文字颜色 3 5 2" xfId="2998"/>
    <cellStyle name="60% - 强调文字颜色 3 5 2 2" xfId="2999"/>
    <cellStyle name="超级链接" xfId="3000"/>
    <cellStyle name="60% - 强调文字颜色 3 5 2 2 2" xfId="3001"/>
    <cellStyle name="60% - 强调文字颜色 3 5 2 3" xfId="3002"/>
    <cellStyle name="常规 2 3 10" xfId="3003"/>
    <cellStyle name="60% - 强调文字颜色 3 5 3" xfId="3004"/>
    <cellStyle name="60% - 强调文字颜色 3 5 3 2" xfId="3005"/>
    <cellStyle name="60% - 强调文字颜色 3 5 4" xfId="3006"/>
    <cellStyle name="货币 3 6 2 2" xfId="3007"/>
    <cellStyle name="60% - 强调文字颜色 3 6" xfId="3008"/>
    <cellStyle name="60% - 强调文字颜色 3 6 2" xfId="3009"/>
    <cellStyle name="60% - 强调文字颜色 3 6 2 2" xfId="3010"/>
    <cellStyle name="60% - 强调文字颜色 3 6 3" xfId="3011"/>
    <cellStyle name="60% - 强调文字颜色 3 7" xfId="3012"/>
    <cellStyle name="60% - 强调文字颜色 3 7 2" xfId="3013"/>
    <cellStyle name="60% - 强调文字颜色 3 8" xfId="3014"/>
    <cellStyle name="60% - 强调文字颜色 3 9" xfId="3015"/>
    <cellStyle name="60% - 强调文字颜色 4 2" xfId="3016"/>
    <cellStyle name="60% - 强调文字颜色 4 2 3 5" xfId="3017"/>
    <cellStyle name="强调文字颜色 1 2 2 3" xfId="3018"/>
    <cellStyle name="60% - 强调文字颜色 4 2_2015财政决算公开" xfId="3019"/>
    <cellStyle name="60% - 强调文字颜色 4 3 2" xfId="3020"/>
    <cellStyle name="常规 15" xfId="3021"/>
    <cellStyle name="常规 20" xfId="3022"/>
    <cellStyle name="60% - 强调文字颜色 4 3 2 2" xfId="3023"/>
    <cellStyle name="百分比 2 6" xfId="3024"/>
    <cellStyle name="常规 15 2" xfId="3025"/>
    <cellStyle name="常规 20 2" xfId="3026"/>
    <cellStyle name="60% - 强调文字颜色 4 3 2 2 2" xfId="3027"/>
    <cellStyle name="常规 15 2 2" xfId="3028"/>
    <cellStyle name="常规 20 2 2" xfId="3029"/>
    <cellStyle name="60% - 强调文字颜色 4 3 2 2 2 2" xfId="3030"/>
    <cellStyle name="60% - 强调文字颜色 6 2 4 3" xfId="3031"/>
    <cellStyle name="60% - 强调文字颜色 4 3 2 3" xfId="3032"/>
    <cellStyle name="常规 5 2 2 2 2" xfId="3033"/>
    <cellStyle name="常规 15 3" xfId="3034"/>
    <cellStyle name="常规 20 3" xfId="3035"/>
    <cellStyle name="60% - 强调文字颜色 4 3 2 3 2" xfId="3036"/>
    <cellStyle name="常规 15 3 2" xfId="3037"/>
    <cellStyle name="60% - 强调文字颜色 4 3 2 4" xfId="3038"/>
    <cellStyle name="货币 2 3 7 2" xfId="3039"/>
    <cellStyle name="常规 15 4" xfId="3040"/>
    <cellStyle name="检查单元格 2 2 2" xfId="3041"/>
    <cellStyle name="60% - 强调文字颜色 4 3 3" xfId="3042"/>
    <cellStyle name="常规 16" xfId="3043"/>
    <cellStyle name="常规 21" xfId="3044"/>
    <cellStyle name="检查单元格 2 2 2 2" xfId="3045"/>
    <cellStyle name="60% - 强调文字颜色 4 3 3 2" xfId="3046"/>
    <cellStyle name="百分比 3 6" xfId="3047"/>
    <cellStyle name="常规 16 2" xfId="3048"/>
    <cellStyle name="常规 21 2" xfId="3049"/>
    <cellStyle name="检查单元格 2 2 2 2 2" xfId="3050"/>
    <cellStyle name="60% - 强调文字颜色 4 3 3 2 2" xfId="3051"/>
    <cellStyle name="标题 8" xfId="3052"/>
    <cellStyle name="常规 16 2 2" xfId="3053"/>
    <cellStyle name="常规 21 2 2" xfId="3054"/>
    <cellStyle name="检查单元格 2 2 2 3" xfId="3055"/>
    <cellStyle name="60% - 强调文字颜色 4 3 3 3" xfId="3056"/>
    <cellStyle name="常规 5 2 2 3 2" xfId="3057"/>
    <cellStyle name="常规 16 3" xfId="3058"/>
    <cellStyle name="常规 21 3" xfId="3059"/>
    <cellStyle name="检查单元格 2 2 3 2" xfId="3060"/>
    <cellStyle name="60% - 强调文字颜色 4 3 4 2" xfId="3061"/>
    <cellStyle name="注释 4 2 2" xfId="3062"/>
    <cellStyle name="常规 17 2" xfId="3063"/>
    <cellStyle name="常规 22 2" xfId="3064"/>
    <cellStyle name="常规 2 4 2 7 2" xfId="3065"/>
    <cellStyle name="60% - 强调文字颜色 4 4" xfId="3066"/>
    <cellStyle name="60% - 强调文字颜色 4 4 2" xfId="3067"/>
    <cellStyle name="常规 65" xfId="3068"/>
    <cellStyle name="常规 70" xfId="3069"/>
    <cellStyle name="检查单元格 2 3 2" xfId="3070"/>
    <cellStyle name="60% - 强调文字颜色 4 4 3" xfId="3071"/>
    <cellStyle name="差_全国友协2010年度中央部门决算（草案）" xfId="3072"/>
    <cellStyle name="常规 66" xfId="3073"/>
    <cellStyle name="常规 71" xfId="3074"/>
    <cellStyle name="检查单元格 2 3 3" xfId="3075"/>
    <cellStyle name="60% - 强调文字颜色 4 4 4" xfId="3076"/>
    <cellStyle name="注释 5 2" xfId="3077"/>
    <cellStyle name="常规 67" xfId="3078"/>
    <cellStyle name="常规 72" xfId="3079"/>
    <cellStyle name="60% - 强调文字颜色 4 5" xfId="3080"/>
    <cellStyle name="计算 2 4 2 2" xfId="3081"/>
    <cellStyle name="60% - 强调文字颜色 4 5 2" xfId="3082"/>
    <cellStyle name="检查单元格 2 4 2" xfId="3083"/>
    <cellStyle name="60% - 强调文字颜色 4 5 3" xfId="3084"/>
    <cellStyle name="检查单元格 2 4 2 2" xfId="3085"/>
    <cellStyle name="60% - 强调文字颜色 4 5 3 2" xfId="3086"/>
    <cellStyle name="检查单元格 2 4 3" xfId="3087"/>
    <cellStyle name="60% - 强调文字颜色 4 5 4" xfId="3088"/>
    <cellStyle name="60% - 强调文字颜色 4 6" xfId="3089"/>
    <cellStyle name="60% - 强调文字颜色 4 6 2" xfId="3090"/>
    <cellStyle name="超级链接 2 4" xfId="3091"/>
    <cellStyle name="60% - 强调文字颜色 4 6 2 2" xfId="3092"/>
    <cellStyle name="检查单元格 2 5 2" xfId="3093"/>
    <cellStyle name="60% - 强调文字颜色 4 6 3" xfId="3094"/>
    <cellStyle name="60% - 强调文字颜色 4 7" xfId="3095"/>
    <cellStyle name="60% - 强调文字颜色 4 7 2" xfId="3096"/>
    <cellStyle name="60% - 强调文字颜色 4 8" xfId="3097"/>
    <cellStyle name="60% - 强调文字颜色 4 9" xfId="3098"/>
    <cellStyle name="60% - 强调文字颜色 5 2" xfId="3099"/>
    <cellStyle name="60% - 强调文字颜色 5 2 2" xfId="3100"/>
    <cellStyle name="60% - 强调文字颜色 5 2 2 2" xfId="3101"/>
    <cellStyle name="60% - 强调文字颜色 5 2 2 2 2" xfId="3102"/>
    <cellStyle name="常规 14 5" xfId="3103"/>
    <cellStyle name="60% - 强调文字颜色 5 2 2 2 2 2" xfId="3104"/>
    <cellStyle name="60% - 强调文字颜色 5 2 2 2 3" xfId="3105"/>
    <cellStyle name="常规 14 6" xfId="3106"/>
    <cellStyle name="适中 2" xfId="3107"/>
    <cellStyle name="60% - 强调文字颜色 5 2 2 3" xfId="3108"/>
    <cellStyle name="适中 2 2" xfId="3109"/>
    <cellStyle name="60% - 强调文字颜色 5 2 2 3 2" xfId="3110"/>
    <cellStyle name="常规 15 5" xfId="3111"/>
    <cellStyle name="适中 3" xfId="3112"/>
    <cellStyle name="Fixed 2" xfId="3113"/>
    <cellStyle name="60% - 强调文字颜色 5 2 2 4" xfId="3114"/>
    <cellStyle name="货币 3 2 7 2" xfId="3115"/>
    <cellStyle name="常规 28 2 2" xfId="3116"/>
    <cellStyle name="60% - 强调文字颜色 5 2 3 2" xfId="3117"/>
    <cellStyle name="60% - 强调文字颜色 5 2 3 2 2" xfId="3118"/>
    <cellStyle name="60% - 强调文字颜色 5 2 3 2 2 2" xfId="3119"/>
    <cellStyle name="后继超级链接 2 3" xfId="3120"/>
    <cellStyle name="60% - 强调文字颜色 5 2 3 2 3" xfId="3121"/>
    <cellStyle name="60% - 强调文字颜色 5 2 3 3" xfId="3122"/>
    <cellStyle name="60% - 强调文字颜色 5 2 3 4" xfId="3123"/>
    <cellStyle name="60% - 强调文字颜色 5 2 4 2" xfId="3124"/>
    <cellStyle name="60% - 强调文字颜色 5 2 4 2 2" xfId="3125"/>
    <cellStyle name="货币 2 11" xfId="3126"/>
    <cellStyle name="60% - 强调文字颜色 5 2 4 3" xfId="3127"/>
    <cellStyle name="解释性文本 2 2 2" xfId="3128"/>
    <cellStyle name="60% - 强调文字颜色 5 2 5" xfId="3129"/>
    <cellStyle name="解释性文本 2 2 2 2" xfId="3130"/>
    <cellStyle name="60% - 强调文字颜色 5 2 5 2" xfId="3131"/>
    <cellStyle name="解释性文本 2 2 3" xfId="3132"/>
    <cellStyle name="60% - 强调文字颜色 5 2 6" xfId="3133"/>
    <cellStyle name="千位分隔 3 10" xfId="3134"/>
    <cellStyle name="60% - 强调文字颜色 5 2_2015财政决算公开" xfId="3135"/>
    <cellStyle name="60% - 强调文字颜色 5 3" xfId="3136"/>
    <cellStyle name="60% - 强调文字颜色 5 3 2" xfId="3137"/>
    <cellStyle name="60% - 强调文字颜色 5 3 2 2 2 2" xfId="3138"/>
    <cellStyle name="60% - 强调文字颜色 5 3 2 2 3" xfId="3139"/>
    <cellStyle name="60% - 强调文字颜色 5 3 2 4" xfId="3140"/>
    <cellStyle name="常规 29 2 2" xfId="3141"/>
    <cellStyle name="检查单元格 3 2 2" xfId="3142"/>
    <cellStyle name="60% - 强调文字颜色 5 3 3" xfId="3143"/>
    <cellStyle name="检查单元格 3 2 2 2 2" xfId="3144"/>
    <cellStyle name="60% - 强调文字颜色 5 3 3 2 2" xfId="3145"/>
    <cellStyle name="检查单元格 3 2 2 3" xfId="3146"/>
    <cellStyle name="60% - 强调文字颜色 5 3 3 3" xfId="3147"/>
    <cellStyle name="检查单元格 3 2 3" xfId="3148"/>
    <cellStyle name="60% - 强调文字颜色 5 3 4" xfId="3149"/>
    <cellStyle name="检查单元格 3 2 3 2" xfId="3150"/>
    <cellStyle name="60% - 强调文字颜色 5 3 4 2" xfId="3151"/>
    <cellStyle name="60% - 强调文字颜色 5 4" xfId="3152"/>
    <cellStyle name="60% - 强调文字颜色 5 4 2" xfId="3153"/>
    <cellStyle name="检查单元格 3 3 2" xfId="3154"/>
    <cellStyle name="60% - 强调文字颜色 5 4 3" xfId="3155"/>
    <cellStyle name="检查单元格 3 3 2 2" xfId="3156"/>
    <cellStyle name="60% - 强调文字颜色 5 4 3 2" xfId="3157"/>
    <cellStyle name="标题 1 2 5" xfId="3158"/>
    <cellStyle name="检查单元格 3 3 3" xfId="3159"/>
    <cellStyle name="60% - 强调文字颜色 5 4 4" xfId="3160"/>
    <cellStyle name="60% - 强调文字颜色 5 5" xfId="3161"/>
    <cellStyle name="60% - 强调文字颜色 5 5 2" xfId="3162"/>
    <cellStyle name="检查单元格 3 4 2" xfId="3163"/>
    <cellStyle name="60% - 强调文字颜色 5 5 3" xfId="3164"/>
    <cellStyle name="60% - 强调文字颜色 5 5 4" xfId="3165"/>
    <cellStyle name="60% - 强调文字颜色 5 6 2" xfId="3166"/>
    <cellStyle name="60% - 强调文字颜色 5 6 2 2" xfId="3167"/>
    <cellStyle name="60% - 强调文字颜色 5 6 3" xfId="3168"/>
    <cellStyle name="60% - 强调文字颜色 5 7" xfId="3169"/>
    <cellStyle name="60% - 强调文字颜色 5 7 2" xfId="3170"/>
    <cellStyle name="60% - 强调文字颜色 6 2" xfId="3171"/>
    <cellStyle name="60% - 强调文字颜色 6 2 2" xfId="3172"/>
    <cellStyle name="60% - 强调文字颜色 6 2 2 2" xfId="3173"/>
    <cellStyle name="60% - 强调文字颜色 6 2 2 2 2" xfId="3174"/>
    <cellStyle name="60% - 强调文字颜色 6 2 2 2 2 2" xfId="3175"/>
    <cellStyle name="60% - 强调文字颜色 6 2 2 2 3" xfId="3176"/>
    <cellStyle name="60% - 强调文字颜色 6 2 2 3" xfId="3177"/>
    <cellStyle name="60% - 强调文字颜色 6 2 2 3 2" xfId="3178"/>
    <cellStyle name="60% - 强调文字颜色 6 2 2 4" xfId="3179"/>
    <cellStyle name="货币 4 2 7 2" xfId="3180"/>
    <cellStyle name="60% - 强调文字颜色 6 2 3" xfId="3181"/>
    <cellStyle name="60% - 强调文字颜色 6 2 3 2" xfId="3182"/>
    <cellStyle name="千位分隔 3 2 4 5" xfId="3183"/>
    <cellStyle name="60% - 强调文字颜色 6 2 3 2 2" xfId="3184"/>
    <cellStyle name="标题 1 2_2015财政决算公开" xfId="3185"/>
    <cellStyle name="60% - 强调文字颜色 6 2 3 2 2 2" xfId="3186"/>
    <cellStyle name="60% - 强调文字颜色 6 2 3 2 3" xfId="3187"/>
    <cellStyle name="60% - 强调文字颜色 6 2 3 3" xfId="3188"/>
    <cellStyle name="60% - 强调文字颜色 6 2 3 4" xfId="3189"/>
    <cellStyle name="60% - 强调文字颜色 6 2 3 5" xfId="3190"/>
    <cellStyle name="60% - 强调文字颜色 6 2 4 2" xfId="3191"/>
    <cellStyle name="60% - 强调文字颜色 6 2 4 2 2" xfId="3192"/>
    <cellStyle name="汇总 4 3" xfId="3193"/>
    <cellStyle name="解释性文本 3 2 2" xfId="3194"/>
    <cellStyle name="60% - 强调文字颜色 6 2 5" xfId="3195"/>
    <cellStyle name="解释性文本 3 2 3" xfId="3196"/>
    <cellStyle name="60% - 强调文字颜色 6 2 6" xfId="3197"/>
    <cellStyle name="60% - 强调文字颜色 6 3" xfId="3198"/>
    <cellStyle name="60% - 强调文字颜色 6 3 2" xfId="3199"/>
    <cellStyle name="千位分隔 2 2 2 4" xfId="3200"/>
    <cellStyle name="60% - 强调文字颜色 6 3 2 4" xfId="3201"/>
    <cellStyle name="小数 2 2 2" xfId="3202"/>
    <cellStyle name="检查单元格 4 2 2" xfId="3203"/>
    <cellStyle name="60% - 强调文字颜色 6 3 3" xfId="3204"/>
    <cellStyle name="千位分隔 2 2 2 5" xfId="3205"/>
    <cellStyle name="千位分隔 4 2 4 5" xfId="3206"/>
    <cellStyle name="常规 4 2 2 9" xfId="3207"/>
    <cellStyle name="60% - 强调文字颜色 6 3 3 2 2" xfId="3208"/>
    <cellStyle name="60% - 强调文字颜色 6 3 3 3" xfId="3209"/>
    <cellStyle name="小数 2 2 3" xfId="3210"/>
    <cellStyle name="检查单元格 4 2 3" xfId="3211"/>
    <cellStyle name="60% - 强调文字颜色 6 3 4" xfId="3212"/>
    <cellStyle name="千位分隔 2 2 2 6" xfId="3213"/>
    <cellStyle name="60% - 强调文字颜色 6 3 4 2" xfId="3214"/>
    <cellStyle name="解释性文本 3 3 2" xfId="3215"/>
    <cellStyle name="60% - 强调文字颜色 6 3 5" xfId="3216"/>
    <cellStyle name="60% - 强调文字颜色 6 4" xfId="3217"/>
    <cellStyle name="百分比 3 2 2" xfId="3218"/>
    <cellStyle name="60% - 强调文字颜色 6 4 2" xfId="3219"/>
    <cellStyle name="千位分隔 2 2 3 4" xfId="3220"/>
    <cellStyle name="百分比 3 2 2 2" xfId="3221"/>
    <cellStyle name="小数 2 3 2" xfId="3222"/>
    <cellStyle name="检查单元格 4 3 2" xfId="3223"/>
    <cellStyle name="60% - 强调文字颜色 6 4 3" xfId="3224"/>
    <cellStyle name="千位分隔 2 2 3 5" xfId="3225"/>
    <cellStyle name="百分比 3 2 2 3" xfId="3226"/>
    <cellStyle name="60% - 强调文字颜色 6 4 3 2" xfId="3227"/>
    <cellStyle name="60% - 强调文字颜色 6 4 4" xfId="3228"/>
    <cellStyle name="60% - 强调文字颜色 6 5" xfId="3229"/>
    <cellStyle name="百分比 3 2 3" xfId="3230"/>
    <cellStyle name="Header1" xfId="3231"/>
    <cellStyle name="60% - 强调文字颜色 6 5 2 2 2" xfId="3232"/>
    <cellStyle name="60% - 强调文字颜色 6 5 2 3" xfId="3233"/>
    <cellStyle name="60% - 强调文字颜色 6 5 3 2" xfId="3234"/>
    <cellStyle name="60% - 强调文字颜色 6 5 4" xfId="3235"/>
    <cellStyle name="常规 3 2 4 2 2" xfId="3236"/>
    <cellStyle name="60% - 强调文字颜色 6 6" xfId="3237"/>
    <cellStyle name="百分比 3 2 4" xfId="3238"/>
    <cellStyle name="60% - 强调文字颜色 6 6 2" xfId="3239"/>
    <cellStyle name="常规 2 2 3 8" xfId="3240"/>
    <cellStyle name="60% - 强调文字颜色 6 6 3" xfId="3241"/>
    <cellStyle name="60% - 强调文字颜色 6 7" xfId="3242"/>
    <cellStyle name="常规 12 2 2 2 2" xfId="3243"/>
    <cellStyle name="60% - 强调文字颜色 6 8" xfId="3244"/>
    <cellStyle name="强调文字颜色 5 3 4 2" xfId="3245"/>
    <cellStyle name="60% - 着色 1" xfId="3246"/>
    <cellStyle name="60% - 着色 1 2" xfId="3247"/>
    <cellStyle name="60% - 着色 2" xfId="3248"/>
    <cellStyle name="适中 2 2 3" xfId="3249"/>
    <cellStyle name="60% - 着色 2 2" xfId="3250"/>
    <cellStyle name="常规 2 2 11" xfId="3251"/>
    <cellStyle name="60% - 着色 3" xfId="3252"/>
    <cellStyle name="适中 2 3 3" xfId="3253"/>
    <cellStyle name="60% - 着色 3 2" xfId="3254"/>
    <cellStyle name="60% - 着色 4" xfId="3255"/>
    <cellStyle name="60% - 着色 5" xfId="3256"/>
    <cellStyle name="适中 3 2 2 2" xfId="3257"/>
    <cellStyle name="60% - 着色 6" xfId="3258"/>
    <cellStyle name="Calc Currency (0)" xfId="3259"/>
    <cellStyle name="Comma [0] 2" xfId="3260"/>
    <cellStyle name="常规 3 6 2" xfId="3261"/>
    <cellStyle name="comma zerodec" xfId="3262"/>
    <cellStyle name="Comma_1995" xfId="3263"/>
    <cellStyle name="常规 2 2" xfId="3264"/>
    <cellStyle name="Currency [0]" xfId="3265"/>
    <cellStyle name="Currency [0] 2" xfId="3266"/>
    <cellStyle name="计算 6 2 2" xfId="3267"/>
    <cellStyle name="Currency1 2" xfId="3268"/>
    <cellStyle name="Date" xfId="3269"/>
    <cellStyle name="计算 5 2 3" xfId="3270"/>
    <cellStyle name="Date 2" xfId="3271"/>
    <cellStyle name="千位分隔 3 11" xfId="3272"/>
    <cellStyle name="Dollar (zero dec)" xfId="3273"/>
    <cellStyle name="货币 3 2 4 4 2" xfId="3274"/>
    <cellStyle name="Dollar (zero dec) 2" xfId="3275"/>
    <cellStyle name="Fixed" xfId="3276"/>
    <cellStyle name="货币 3 2 7" xfId="3277"/>
    <cellStyle name="常规 28 2" xfId="3278"/>
    <cellStyle name="常规 33 2" xfId="3279"/>
    <cellStyle name="Header1 2" xfId="3280"/>
    <cellStyle name="Header2" xfId="3281"/>
    <cellStyle name="强调文字颜色 5 2 3" xfId="3282"/>
    <cellStyle name="标题 5 2 3_2015财政决算公开" xfId="3283"/>
    <cellStyle name="Header2 2" xfId="3284"/>
    <cellStyle name="HEADING1 2" xfId="3285"/>
    <cellStyle name="HEADING2" xfId="3286"/>
    <cellStyle name="HEADING2 2" xfId="3287"/>
    <cellStyle name="Normal_#10-Headcount" xfId="3288"/>
    <cellStyle name="常规 2 3 2 9" xfId="3289"/>
    <cellStyle name="Total" xfId="3290"/>
    <cellStyle name="Total 2" xfId="3291"/>
    <cellStyle name="表标题 3" xfId="3292"/>
    <cellStyle name="标题 3 2_2015财政决算公开" xfId="3293"/>
    <cellStyle name="检查单元格 6 3" xfId="3294"/>
    <cellStyle name="常规 2 5 2 2 3" xfId="3295"/>
    <cellStyle name="百分比 2" xfId="3296"/>
    <cellStyle name="常规 10 3_2015财政决算公开" xfId="3297"/>
    <cellStyle name="百分比 2 2 2" xfId="3298"/>
    <cellStyle name="百分比 2 2 2 2" xfId="3299"/>
    <cellStyle name="百分比 2 2 2 3" xfId="3300"/>
    <cellStyle name="百分比 2 2 2 3 2" xfId="3301"/>
    <cellStyle name="百分比 2 2 3" xfId="3302"/>
    <cellStyle name="百分比 2 2 3 2" xfId="3303"/>
    <cellStyle name="百分比 2 2 3 2 2" xfId="3304"/>
    <cellStyle name="百分比 2 2 3 3" xfId="3305"/>
    <cellStyle name="百分比 2 2 4" xfId="3306"/>
    <cellStyle name="常规 3 2 3 2 2" xfId="3307"/>
    <cellStyle name="百分比 2 2 5" xfId="3308"/>
    <cellStyle name="百分比 2 3 2" xfId="3309"/>
    <cellStyle name="百分比 2 3 2 2" xfId="3310"/>
    <cellStyle name="百分比 2 3 2 2 2" xfId="3311"/>
    <cellStyle name="百分比 2 3 2 3" xfId="3312"/>
    <cellStyle name="百分比 2 3 3" xfId="3313"/>
    <cellStyle name="百分比 2 3 3 2" xfId="3314"/>
    <cellStyle name="百分比 2 3 4" xfId="3315"/>
    <cellStyle name="强调文字颜色 3 5 2 2" xfId="3316"/>
    <cellStyle name="常规 3 2 3 3 2" xfId="3317"/>
    <cellStyle name="百分比 2 4" xfId="3318"/>
    <cellStyle name="差 2 4 2" xfId="3319"/>
    <cellStyle name="百分比 2 4 2" xfId="3320"/>
    <cellStyle name="百分比 2 4 2 2" xfId="3321"/>
    <cellStyle name="百分比 2 5" xfId="3322"/>
    <cellStyle name="百分比 2 5 2" xfId="3323"/>
    <cellStyle name="百分比 3" xfId="3324"/>
    <cellStyle name="百分比 3 2" xfId="3325"/>
    <cellStyle name="常规 2 4 2 9" xfId="3326"/>
    <cellStyle name="百分比 3 3 2" xfId="3327"/>
    <cellStyle name="百分比 3 3 2 2" xfId="3328"/>
    <cellStyle name="适中 4 2 2 2" xfId="3329"/>
    <cellStyle name="百分比 3 3 3" xfId="3330"/>
    <cellStyle name="百分比 3 4" xfId="3331"/>
    <cellStyle name="百分比 3 4 2" xfId="3332"/>
    <cellStyle name="百分比 3 5" xfId="3333"/>
    <cellStyle name="常规 2 2 6" xfId="3334"/>
    <cellStyle name="百分比 4 2" xfId="3335"/>
    <cellStyle name="常规 2 2 6 2" xfId="3336"/>
    <cellStyle name="百分比 4 2 2" xfId="3337"/>
    <cellStyle name="千位分隔 3 2 3 4" xfId="3338"/>
    <cellStyle name="常规 2 2 6 2 2" xfId="3339"/>
    <cellStyle name="百分比 4 2 2 2" xfId="3340"/>
    <cellStyle name="强调文字颜色 5 3 2 2 3" xfId="3341"/>
    <cellStyle name="百分比 4 2 2 2 2" xfId="3342"/>
    <cellStyle name="小数" xfId="3343"/>
    <cellStyle name="百分比 4 2 2 3" xfId="3344"/>
    <cellStyle name="常规 2 2 6 3" xfId="3345"/>
    <cellStyle name="百分比 4 2 3" xfId="3346"/>
    <cellStyle name="千位分隔 3 2 4 4" xfId="3347"/>
    <cellStyle name="常规 2 2 6 3 2" xfId="3348"/>
    <cellStyle name="百分比 4 2 3 2" xfId="3349"/>
    <cellStyle name="常规 2 2 7" xfId="3350"/>
    <cellStyle name="百分比 4 3" xfId="3351"/>
    <cellStyle name="常规 2 2 7 2" xfId="3352"/>
    <cellStyle name="百分比 4 3 2" xfId="3353"/>
    <cellStyle name="汇总 3" xfId="3354"/>
    <cellStyle name="常规 2 2 7 2 2" xfId="3355"/>
    <cellStyle name="百分比 4 3 2 2" xfId="3356"/>
    <cellStyle name="汇总 3 2" xfId="3357"/>
    <cellStyle name="常规 2 2 8" xfId="3358"/>
    <cellStyle name="百分比 4 4" xfId="3359"/>
    <cellStyle name="常规 2 2 8 2" xfId="3360"/>
    <cellStyle name="百分比 4 4 2" xfId="3361"/>
    <cellStyle name="强调文字颜色 1 2 3 2" xfId="3362"/>
    <cellStyle name="百分比 5" xfId="3363"/>
    <cellStyle name="强调文字颜色 1 2 3 2 2" xfId="3364"/>
    <cellStyle name="常规 2 3 6" xfId="3365"/>
    <cellStyle name="百分比 5 2" xfId="3366"/>
    <cellStyle name="标题 5 2 2 3" xfId="3367"/>
    <cellStyle name="强调文字颜色 1 2 3 2 2 2" xfId="3368"/>
    <cellStyle name="常规 2 3 6 2" xfId="3369"/>
    <cellStyle name="百分比 5 2 2" xfId="3370"/>
    <cellStyle name="标题 5 2 2 3 2" xfId="3371"/>
    <cellStyle name="千位分隔 4 2 3 4" xfId="3372"/>
    <cellStyle name="常规 2 3 6 2 2" xfId="3373"/>
    <cellStyle name="百分比 5 2 2 2" xfId="3374"/>
    <cellStyle name="强调文字颜色 6 3 2 2 3" xfId="3375"/>
    <cellStyle name="百分比 5 2 2 2 2" xfId="3376"/>
    <cellStyle name="常规 2 3 6 3" xfId="3377"/>
    <cellStyle name="百分比 5 2 3" xfId="3378"/>
    <cellStyle name="常规 4 2 2 8" xfId="3379"/>
    <cellStyle name="千位分隔 4 2 4 4" xfId="3380"/>
    <cellStyle name="常规 2 3 6 3 2" xfId="3381"/>
    <cellStyle name="百分比 5 2 3 2" xfId="3382"/>
    <cellStyle name="强调文字颜色 1 2 3 2 3" xfId="3383"/>
    <cellStyle name="常规 2 3 7" xfId="3384"/>
    <cellStyle name="百分比 5 3" xfId="3385"/>
    <cellStyle name="标题 5 2 2 4" xfId="3386"/>
    <cellStyle name="常规 2 3 7 2" xfId="3387"/>
    <cellStyle name="百分比 5 3 2" xfId="3388"/>
    <cellStyle name="百分比 5 3 2 2" xfId="3389"/>
    <cellStyle name="百分比 5 3 3" xfId="3390"/>
    <cellStyle name="常规 2 3 8" xfId="3391"/>
    <cellStyle name="常规 2 3 4 2 2" xfId="3392"/>
    <cellStyle name="百分比 5 4" xfId="3393"/>
    <cellStyle name="标题 5 2 2 5" xfId="3394"/>
    <cellStyle name="常规 2 3 8 2" xfId="3395"/>
    <cellStyle name="百分比 5 4 2" xfId="3396"/>
    <cellStyle name="常规 2 3 9" xfId="3397"/>
    <cellStyle name="百分比 5 5" xfId="3398"/>
    <cellStyle name="常规 2 3 9 2" xfId="3399"/>
    <cellStyle name="百分比 5 5 2" xfId="3400"/>
    <cellStyle name="注释 4 3 2" xfId="3401"/>
    <cellStyle name="百分比 5 6" xfId="3402"/>
    <cellStyle name="常规 18 2" xfId="3403"/>
    <cellStyle name="常规 23 2" xfId="3404"/>
    <cellStyle name="强调文字颜色 1 2 3 3" xfId="3405"/>
    <cellStyle name="百分比 6" xfId="3406"/>
    <cellStyle name="强调文字颜色 1 2 3 3 2" xfId="3407"/>
    <cellStyle name="常规 2 4 6" xfId="3408"/>
    <cellStyle name="百分比 6 2" xfId="3409"/>
    <cellStyle name="标题 5 2 3 3" xfId="3410"/>
    <cellStyle name="常规 2 4 6 2" xfId="3411"/>
    <cellStyle name="百分比 6 2 2" xfId="3412"/>
    <cellStyle name="标题 2 4 3" xfId="3413"/>
    <cellStyle name="常规 2 4 6 2 2" xfId="3414"/>
    <cellStyle name="百分比 6 2 2 2" xfId="3415"/>
    <cellStyle name="百分比 6 2 2 3" xfId="3416"/>
    <cellStyle name="常规 2 4 6 3" xfId="3417"/>
    <cellStyle name="百分比 6 2 3" xfId="3418"/>
    <cellStyle name="标题 2 5 3" xfId="3419"/>
    <cellStyle name="常规 2 4 6 3 2" xfId="3420"/>
    <cellStyle name="百分比 6 2 3 2" xfId="3421"/>
    <cellStyle name="常规 2 4 7" xfId="3422"/>
    <cellStyle name="百分比 6 3" xfId="3423"/>
    <cellStyle name="标题 5 2 3 4" xfId="3424"/>
    <cellStyle name="常规 2 4 7 2" xfId="3425"/>
    <cellStyle name="百分比 6 3 2" xfId="3426"/>
    <cellStyle name="标题 3 4 3" xfId="3427"/>
    <cellStyle name="百分比 6 3 2 2" xfId="3428"/>
    <cellStyle name="百分比 6 3 3" xfId="3429"/>
    <cellStyle name="常规 2 4 8" xfId="3430"/>
    <cellStyle name="常规 2 3 4 3 2" xfId="3431"/>
    <cellStyle name="百分比 6 4" xfId="3432"/>
    <cellStyle name="常规 2 4 8 2" xfId="3433"/>
    <cellStyle name="百分比 6 4 2" xfId="3434"/>
    <cellStyle name="常规 2 4 9" xfId="3435"/>
    <cellStyle name="百分比 6 5" xfId="3436"/>
    <cellStyle name="强调文字颜色 1 2 3 4" xfId="3437"/>
    <cellStyle name="百分比 7" xfId="3438"/>
    <cellStyle name="常规 2 5 6" xfId="3439"/>
    <cellStyle name="百分比 7 2" xfId="3440"/>
    <cellStyle name="百分比 7 2 2" xfId="3441"/>
    <cellStyle name="百分比 7 2 2 2" xfId="3442"/>
    <cellStyle name="百分比 7 2 2 2 2" xfId="3443"/>
    <cellStyle name="百分比 7 2 2 3" xfId="3444"/>
    <cellStyle name="百分比 7 2 3" xfId="3445"/>
    <cellStyle name="百分比 7 2 3 2" xfId="3446"/>
    <cellStyle name="百分比 7 3" xfId="3447"/>
    <cellStyle name="百分比 7 3 2" xfId="3448"/>
    <cellStyle name="百分比 7 3 2 2" xfId="3449"/>
    <cellStyle name="百分比 7 3 3" xfId="3450"/>
    <cellStyle name="常规 2 3 4 4 2" xfId="3451"/>
    <cellStyle name="百分比 7 4" xfId="3452"/>
    <cellStyle name="百分比 7 4 2" xfId="3453"/>
    <cellStyle name="百分比 7 5" xfId="3454"/>
    <cellStyle name="强调文字颜色 1 2 3 5" xfId="3455"/>
    <cellStyle name="百分比 8" xfId="3456"/>
    <cellStyle name="标题 1 2 2 2" xfId="3457"/>
    <cellStyle name="标题 1 2 2 2 2" xfId="3458"/>
    <cellStyle name="计算 2 3 2" xfId="3459"/>
    <cellStyle name="标题 1 2 2 3" xfId="3460"/>
    <cellStyle name="标题 1 2 3" xfId="3461"/>
    <cellStyle name="标题 1 2 3 2" xfId="3462"/>
    <cellStyle name="计算 2 4 2" xfId="3463"/>
    <cellStyle name="标题 1 2 3 3" xfId="3464"/>
    <cellStyle name="计算 2 4 3" xfId="3465"/>
    <cellStyle name="标题 1 2 3 4" xfId="3466"/>
    <cellStyle name="常规 5 6 4 2" xfId="3467"/>
    <cellStyle name="标题 1 2 4 2" xfId="3468"/>
    <cellStyle name="强调文字颜色 1 5" xfId="3469"/>
    <cellStyle name="常规 2 2 2 4 5" xfId="3470"/>
    <cellStyle name="标题 1 3 2 2" xfId="3471"/>
    <cellStyle name="强调文字颜色 1 5 2" xfId="3472"/>
    <cellStyle name="标题 1 3 2 2 2" xfId="3473"/>
    <cellStyle name="强调文字颜色 1 6" xfId="3474"/>
    <cellStyle name="计算 3 3 2" xfId="3475"/>
    <cellStyle name="标题 1 3 2 3" xfId="3476"/>
    <cellStyle name="标题 1 3 3" xfId="3477"/>
    <cellStyle name="强调文字颜色 2 5" xfId="3478"/>
    <cellStyle name="标题 1 3 3 2" xfId="3479"/>
    <cellStyle name="标题 1 4" xfId="3480"/>
    <cellStyle name="好_F00DC810C49E00C2E0430A3413167AE0" xfId="3481"/>
    <cellStyle name="常规 12 2 5" xfId="3482"/>
    <cellStyle name="标题 1 4 2" xfId="3483"/>
    <cellStyle name="标题 1 4 3" xfId="3484"/>
    <cellStyle name="常规 2 4 5 2 2" xfId="3485"/>
    <cellStyle name="标题 1 5" xfId="3486"/>
    <cellStyle name="标题 1 5 3" xfId="3487"/>
    <cellStyle name="常规 2 4 5 3 2" xfId="3488"/>
    <cellStyle name="标题 1 6" xfId="3489"/>
    <cellStyle name="常规 4 2 2 2 2 2" xfId="3490"/>
    <cellStyle name="标题 1 6 2" xfId="3491"/>
    <cellStyle name="标题 1 7" xfId="3492"/>
    <cellStyle name="标题 10" xfId="3493"/>
    <cellStyle name="标题 2 2" xfId="3494"/>
    <cellStyle name="标题 2 2 2 2" xfId="3495"/>
    <cellStyle name="输入 3 2 4" xfId="3496"/>
    <cellStyle name="标题 2 2 2 2 2" xfId="3497"/>
    <cellStyle name="差_5.中央部门决算（草案)-1" xfId="3498"/>
    <cellStyle name="标题 2 2 2 3" xfId="3499"/>
    <cellStyle name="标题 2 2 3" xfId="3500"/>
    <cellStyle name="货币 2 6" xfId="3501"/>
    <cellStyle name="标题 2 2 3 2" xfId="3502"/>
    <cellStyle name="货币 2 7" xfId="3503"/>
    <cellStyle name="标题 2 2 3 3" xfId="3504"/>
    <cellStyle name="货币 2 8" xfId="3505"/>
    <cellStyle name="标题 2 2 3 4" xfId="3506"/>
    <cellStyle name="常规 4 2 2 4 4 2" xfId="3507"/>
    <cellStyle name="标题 2 3" xfId="3508"/>
    <cellStyle name="常规 2 3 2 4 5" xfId="3509"/>
    <cellStyle name="标题 2 3 2 2" xfId="3510"/>
    <cellStyle name="标题 2 3 2 2 2" xfId="3511"/>
    <cellStyle name="标题 2 3 2 3" xfId="3512"/>
    <cellStyle name="标题 2 3 3" xfId="3513"/>
    <cellStyle name="标题 2 3 3 2" xfId="3514"/>
    <cellStyle name="标题 2 3 4" xfId="3515"/>
    <cellStyle name="标题 2 4" xfId="3516"/>
    <cellStyle name="常规 13 2 5" xfId="3517"/>
    <cellStyle name="标题 2 4 2" xfId="3518"/>
    <cellStyle name="标题 2 5" xfId="3519"/>
    <cellStyle name="标题 2 6" xfId="3520"/>
    <cellStyle name="常规 4 2 2 2 3 2" xfId="3521"/>
    <cellStyle name="标题 2 6 2" xfId="3522"/>
    <cellStyle name="标题 2 7" xfId="3523"/>
    <cellStyle name="标题 3 2" xfId="3524"/>
    <cellStyle name="标题 3 2 2" xfId="3525"/>
    <cellStyle name="好 5" xfId="3526"/>
    <cellStyle name="标题 3 2 2 2" xfId="3527"/>
    <cellStyle name="后继超级链接 4" xfId="3528"/>
    <cellStyle name="好 5 2" xfId="3529"/>
    <cellStyle name="常规 57" xfId="3530"/>
    <cellStyle name="常规 62" xfId="3531"/>
    <cellStyle name="标题 3 2 2 3" xfId="3532"/>
    <cellStyle name="后继超级链接 5" xfId="3533"/>
    <cellStyle name="好 5 3" xfId="3534"/>
    <cellStyle name="常规 58" xfId="3535"/>
    <cellStyle name="常规 63" xfId="3536"/>
    <cellStyle name="标题 3 2 3" xfId="3537"/>
    <cellStyle name="好 6" xfId="3538"/>
    <cellStyle name="标题 3 2 3 3" xfId="3539"/>
    <cellStyle name="好 6 3" xfId="3540"/>
    <cellStyle name="标题 3 2 3 4" xfId="3541"/>
    <cellStyle name="标题 3 2 4" xfId="3542"/>
    <cellStyle name="好 7" xfId="3543"/>
    <cellStyle name="标题 3 2 4 2" xfId="3544"/>
    <cellStyle name="好 7 2" xfId="3545"/>
    <cellStyle name="标题 3 2 5" xfId="3546"/>
    <cellStyle name="好 8" xfId="3547"/>
    <cellStyle name="标题 3 3" xfId="3548"/>
    <cellStyle name="标题 3 3 2" xfId="3549"/>
    <cellStyle name="标题 3 3 3" xfId="3550"/>
    <cellStyle name="标题 3 3 4" xfId="3551"/>
    <cellStyle name="标题 3 4" xfId="3552"/>
    <cellStyle name="标题 3 4 2" xfId="3553"/>
    <cellStyle name="标题 3 5" xfId="3554"/>
    <cellStyle name="标题 3 5 2" xfId="3555"/>
    <cellStyle name="标题 3 5 3" xfId="3556"/>
    <cellStyle name="烹拳_laroux" xfId="3557"/>
    <cellStyle name="标题 3 6" xfId="3558"/>
    <cellStyle name="常规 4 2 2 2 4 2" xfId="3559"/>
    <cellStyle name="标题 3 6 2" xfId="3560"/>
    <cellStyle name="标题 3 7" xfId="3561"/>
    <cellStyle name="标题 3 8" xfId="3562"/>
    <cellStyle name="千位分隔 3 2" xfId="3563"/>
    <cellStyle name="标题 4 2 2" xfId="3564"/>
    <cellStyle name="千位分隔 3 2 2" xfId="3565"/>
    <cellStyle name="标题 4 2 2 2" xfId="3566"/>
    <cellStyle name="千位分隔 3 2 2 2" xfId="3567"/>
    <cellStyle name="强调文字颜色 3 2 5" xfId="3568"/>
    <cellStyle name="标题 4 2 2 2 2" xfId="3569"/>
    <cellStyle name="千位分隔 3 2 3" xfId="3570"/>
    <cellStyle name="标题 4 2 2 3" xfId="3571"/>
    <cellStyle name="千位分隔 3 3" xfId="3572"/>
    <cellStyle name="标题 4 2 3" xfId="3573"/>
    <cellStyle name="千位分隔 3 3 2" xfId="3574"/>
    <cellStyle name="标题 4 2 3 2" xfId="3575"/>
    <cellStyle name="千位分隔 3 3 2 2" xfId="3576"/>
    <cellStyle name="强调文字颜色 4 2 5" xfId="3577"/>
    <cellStyle name="标题 4 2 3 2 2" xfId="3578"/>
    <cellStyle name="千位分隔 3 3 3" xfId="3579"/>
    <cellStyle name="标题 4 2 3 3" xfId="3580"/>
    <cellStyle name="千位分隔 3 4" xfId="3581"/>
    <cellStyle name="标题 4 2 4" xfId="3582"/>
    <cellStyle name="千位分隔 3 4 2" xfId="3583"/>
    <cellStyle name="输出 6" xfId="3584"/>
    <cellStyle name="标题 4 2 4 2" xfId="3585"/>
    <cellStyle name="千位分隔 3 5" xfId="3586"/>
    <cellStyle name="标题 4 2 5" xfId="3587"/>
    <cellStyle name="标题 4 2_2015财政决算公开" xfId="3588"/>
    <cellStyle name="千位分隔 4" xfId="3589"/>
    <cellStyle name="标题 4 3" xfId="3590"/>
    <cellStyle name="千位分隔 4 2" xfId="3591"/>
    <cellStyle name="标题 4 3 2" xfId="3592"/>
    <cellStyle name="千位分隔 4 2 2" xfId="3593"/>
    <cellStyle name="标题 4 3 2 2" xfId="3594"/>
    <cellStyle name="强调文字颜色 2 3 4" xfId="3595"/>
    <cellStyle name="好 2 2 2 3" xfId="3596"/>
    <cellStyle name="千位分隔 4 2 2 2" xfId="3597"/>
    <cellStyle name="常规 4 2 6" xfId="3598"/>
    <cellStyle name="标题 4 3 2 2 2" xfId="3599"/>
    <cellStyle name="强调文字颜色 1 2 5 2" xfId="3600"/>
    <cellStyle name="千位分隔 4 2 3" xfId="3601"/>
    <cellStyle name="标题 4 3 2 3" xfId="3602"/>
    <cellStyle name="千位分隔 4 3" xfId="3603"/>
    <cellStyle name="标题 4 3 3" xfId="3604"/>
    <cellStyle name="千位分隔 4 3 2" xfId="3605"/>
    <cellStyle name="标题 4 3 3 2" xfId="3606"/>
    <cellStyle name="千位分隔 4 4" xfId="3607"/>
    <cellStyle name="标题 4 3 4" xfId="3608"/>
    <cellStyle name="常规 2 2_2015财政决算公开" xfId="3609"/>
    <cellStyle name="标题 5 2 2" xfId="3610"/>
    <cellStyle name="标题 5 2 2 2" xfId="3611"/>
    <cellStyle name="常规 2 3 5" xfId="3612"/>
    <cellStyle name="标题 5 2 2 2 2" xfId="3613"/>
    <cellStyle name="常规 2 3 5 2" xfId="3614"/>
    <cellStyle name="标题 5 2 2 2 3" xfId="3615"/>
    <cellStyle name="常规 2 3 5 3" xfId="3616"/>
    <cellStyle name="标题 5 2 2 2_2015财政决算公开" xfId="3617"/>
    <cellStyle name="常规 2 3 3 4 2" xfId="3618"/>
    <cellStyle name="标题 5 2 2_2015财政决算公开" xfId="3619"/>
    <cellStyle name="标题 5 2 3" xfId="3620"/>
    <cellStyle name="标题 5 2 3 2" xfId="3621"/>
    <cellStyle name="常规 2 4 5" xfId="3622"/>
    <cellStyle name="标题 5 2 3 2 2" xfId="3623"/>
    <cellStyle name="常规 2 4 5 2" xfId="3624"/>
    <cellStyle name="标题 5 2 4" xfId="3625"/>
    <cellStyle name="标题 5 2 5" xfId="3626"/>
    <cellStyle name="标题 5 2 6" xfId="3627"/>
    <cellStyle name="标题 5 3" xfId="3628"/>
    <cellStyle name="标题 5 3 5" xfId="3629"/>
    <cellStyle name="链接单元格 6" xfId="3630"/>
    <cellStyle name="标题 5 3_2015财政决算公开" xfId="3631"/>
    <cellStyle name="标题 5_2015财政决算公开" xfId="3632"/>
    <cellStyle name="标题 6 2" xfId="3633"/>
    <cellStyle name="标题 7" xfId="3634"/>
    <cellStyle name="标题 7 2" xfId="3635"/>
    <cellStyle name="标题 9" xfId="3636"/>
    <cellStyle name="表标题" xfId="3637"/>
    <cellStyle name="超级链接 2 2 2 2" xfId="3638"/>
    <cellStyle name="表标题 2" xfId="3639"/>
    <cellStyle name="表标题 2 2" xfId="3640"/>
    <cellStyle name="表标题 2 2 2 2" xfId="3641"/>
    <cellStyle name="表标题 2 2 3" xfId="3642"/>
    <cellStyle name="表标题 2 3" xfId="3643"/>
    <cellStyle name="表标题 2 4" xfId="3644"/>
    <cellStyle name="千位分隔 3 2 2 3" xfId="3645"/>
    <cellStyle name="强调文字颜色 3 2 6" xfId="3646"/>
    <cellStyle name="表标题 3 2" xfId="3647"/>
    <cellStyle name="千位分隔 3 2 2 4" xfId="3648"/>
    <cellStyle name="强调文字颜色 3 2 7" xfId="3649"/>
    <cellStyle name="表标题 3 3" xfId="3650"/>
    <cellStyle name="表标题 4" xfId="3651"/>
    <cellStyle name="千位分隔 3 2 3 3" xfId="3652"/>
    <cellStyle name="表标题 4 2" xfId="3653"/>
    <cellStyle name="差 2" xfId="3654"/>
    <cellStyle name="解释性文本 5" xfId="3655"/>
    <cellStyle name="差 2 2" xfId="3656"/>
    <cellStyle name="解释性文本 5 2" xfId="3657"/>
    <cellStyle name="差 2 4" xfId="3658"/>
    <cellStyle name="差 2 5" xfId="3659"/>
    <cellStyle name="差 2_2015财政决算公开" xfId="3660"/>
    <cellStyle name="差 3" xfId="3661"/>
    <cellStyle name="解释性文本 6" xfId="3662"/>
    <cellStyle name="差 3 3" xfId="3663"/>
    <cellStyle name="差 3 4" xfId="3664"/>
    <cellStyle name="差 3 5" xfId="3665"/>
    <cellStyle name="差 4 2" xfId="3666"/>
    <cellStyle name="差 4 3" xfId="3667"/>
    <cellStyle name="差 4 4" xfId="3668"/>
    <cellStyle name="差 5" xfId="3669"/>
    <cellStyle name="差 5 2" xfId="3670"/>
    <cellStyle name="差 5 2 2" xfId="3671"/>
    <cellStyle name="差 5 2 2 2" xfId="3672"/>
    <cellStyle name="差 5 3" xfId="3673"/>
    <cellStyle name="差 5 3 2" xfId="3674"/>
    <cellStyle name="差 5 4" xfId="3675"/>
    <cellStyle name="差 6" xfId="3676"/>
    <cellStyle name="差 6 2" xfId="3677"/>
    <cellStyle name="差 6 2 2" xfId="3678"/>
    <cellStyle name="差 6 3" xfId="3679"/>
    <cellStyle name="差_出版署2010年度中央部门决算草案" xfId="3680"/>
    <cellStyle name="差_司法部2010年度中央部门决算（草案）报" xfId="3681"/>
    <cellStyle name="常规 10 2" xfId="3682"/>
    <cellStyle name="常规 10 2 2" xfId="3683"/>
    <cellStyle name="常规 10 2 2 3" xfId="3684"/>
    <cellStyle name="常规 10 2 2_2015财政决算公开" xfId="3685"/>
    <cellStyle name="常规 10 2 3 2" xfId="3686"/>
    <cellStyle name="强调文字颜色 1 3 2 2 2" xfId="3687"/>
    <cellStyle name="常规 10 2 4" xfId="3688"/>
    <cellStyle name="常规 10 3 2 2" xfId="3689"/>
    <cellStyle name="常规 10 3 3" xfId="3690"/>
    <cellStyle name="货币 2 3 2 2" xfId="3691"/>
    <cellStyle name="常规 10 4" xfId="3692"/>
    <cellStyle name="货币 2 3 2 2 2" xfId="3693"/>
    <cellStyle name="常规 10 4 2" xfId="3694"/>
    <cellStyle name="汇总 3 3 2" xfId="3695"/>
    <cellStyle name="货币 2 3 2 3" xfId="3696"/>
    <cellStyle name="常规 10 5" xfId="3697"/>
    <cellStyle name="货币 2 3 2 4" xfId="3698"/>
    <cellStyle name="常规 10 6" xfId="3699"/>
    <cellStyle name="警告文本 3 3 2" xfId="3700"/>
    <cellStyle name="常规 10_2015财政决算公开" xfId="3701"/>
    <cellStyle name="常规 2 4 2 2 3 2" xfId="3702"/>
    <cellStyle name="常规 11" xfId="3703"/>
    <cellStyle name="常规 11 2 2 2 2" xfId="3704"/>
    <cellStyle name="货币 4 7 2" xfId="3705"/>
    <cellStyle name="常规 11 2 2 3" xfId="3706"/>
    <cellStyle name="常规 11_报 预算   行政政法处(1)" xfId="3707"/>
    <cellStyle name="好 4 2" xfId="3708"/>
    <cellStyle name="常规 12" xfId="3709"/>
    <cellStyle name="常规 12 2 2 2 2 2" xfId="3710"/>
    <cellStyle name="检查单元格 2 3 5" xfId="3711"/>
    <cellStyle name="常规 12 2 2 2_2015财政决算公开" xfId="3712"/>
    <cellStyle name="注释 5 4" xfId="3713"/>
    <cellStyle name="常规 69" xfId="3714"/>
    <cellStyle name="常规 12 2 2 3" xfId="3715"/>
    <cellStyle name="常规 12 2 2 3 2" xfId="3716"/>
    <cellStyle name="常规 12 2 2 4" xfId="3717"/>
    <cellStyle name="常规 12 2 2 5" xfId="3718"/>
    <cellStyle name="常规 12 2 3 3" xfId="3719"/>
    <cellStyle name="常规 12 2 3_2015财政决算公开" xfId="3720"/>
    <cellStyle name="常规 12 2 4 2" xfId="3721"/>
    <cellStyle name="常规 12 4 2 2" xfId="3722"/>
    <cellStyle name="常规 12 4 3" xfId="3723"/>
    <cellStyle name="常规 2 3 2 3 3" xfId="3724"/>
    <cellStyle name="常规 12 4_2015财政决算公开" xfId="3725"/>
    <cellStyle name="货币 2 3 4 5" xfId="3726"/>
    <cellStyle name="常规 12 7" xfId="3727"/>
    <cellStyle name="强调文字颜色 1 3 2 2" xfId="3728"/>
    <cellStyle name="常规 12_2015财政决算公开" xfId="3729"/>
    <cellStyle name="好 4 3" xfId="3730"/>
    <cellStyle name="常规 13" xfId="3731"/>
    <cellStyle name="注释 3 2 4" xfId="3732"/>
    <cellStyle name="货币 2 2 9 2" xfId="3733"/>
    <cellStyle name="常规 13 2 2 3" xfId="3734"/>
    <cellStyle name="常规 2 2 2 2 3 2 2" xfId="3735"/>
    <cellStyle name="常规 13 2 2_2015财政决算公开" xfId="3736"/>
    <cellStyle name="常规 14 2" xfId="3737"/>
    <cellStyle name="常规 14 2 2" xfId="3738"/>
    <cellStyle name="常规 14 3" xfId="3739"/>
    <cellStyle name="常规 14 3 2" xfId="3740"/>
    <cellStyle name="货币 2 3 6 2" xfId="3741"/>
    <cellStyle name="常规 14 4" xfId="3742"/>
    <cellStyle name="常规 14 4 2" xfId="3743"/>
    <cellStyle name="常规 14_2015财政决算公开" xfId="3744"/>
    <cellStyle name="常规 15_2015财政决算公开" xfId="3745"/>
    <cellStyle name="常规 2 3 2 2 5 2" xfId="3746"/>
    <cellStyle name="常规 16_2015财政决算公开" xfId="3747"/>
    <cellStyle name="注释 4 2 2 2" xfId="3748"/>
    <cellStyle name="常规 17 2 2" xfId="3749"/>
    <cellStyle name="常规 22 2 2" xfId="3750"/>
    <cellStyle name="注释 4 4" xfId="3751"/>
    <cellStyle name="常规 19" xfId="3752"/>
    <cellStyle name="常规 24" xfId="3753"/>
    <cellStyle name="常规 19 2" xfId="3754"/>
    <cellStyle name="常规 24 2" xfId="3755"/>
    <cellStyle name="常规 19 2 2" xfId="3756"/>
    <cellStyle name="常规 24 2 2" xfId="3757"/>
    <cellStyle name="常规 3_收入总表2 2" xfId="3758"/>
    <cellStyle name="常规 19_2015财政决算公开" xfId="3759"/>
    <cellStyle name="常规 2" xfId="3760"/>
    <cellStyle name="强调文字颜色 3 3" xfId="3761"/>
    <cellStyle name="常规 2 10" xfId="3762"/>
    <cellStyle name="常规 2 2 2 6 3" xfId="3763"/>
    <cellStyle name="货币 4 2 4 3 2" xfId="3764"/>
    <cellStyle name="强调文字颜色 3 4" xfId="3765"/>
    <cellStyle name="常规 2 11" xfId="3766"/>
    <cellStyle name="常规 2 2 2 6 4" xfId="3767"/>
    <cellStyle name="常规 2 2 10" xfId="3768"/>
    <cellStyle name="输出 2 3 4" xfId="3769"/>
    <cellStyle name="常规 2 2 2" xfId="3770"/>
    <cellStyle name="常规 2 4 3 5" xfId="3771"/>
    <cellStyle name="常规 2 2 2 10" xfId="3772"/>
    <cellStyle name="常规 2 2 2 2" xfId="3773"/>
    <cellStyle name="常规 2 4 3 5 2" xfId="3774"/>
    <cellStyle name="注释 2 2 4" xfId="3775"/>
    <cellStyle name="常规 2 2 2 2 2 2 2" xfId="3776"/>
    <cellStyle name="常规 2 2 2 2 2 3" xfId="3777"/>
    <cellStyle name="注释 2 3 4" xfId="3778"/>
    <cellStyle name="常规 2 3 2 2 6" xfId="3779"/>
    <cellStyle name="常规 2 2 2 2 2 3 2" xfId="3780"/>
    <cellStyle name="常规 2 2 2 2 2 4 2" xfId="3781"/>
    <cellStyle name="常规 2 2 2 2 2 5" xfId="3782"/>
    <cellStyle name="常规 2 2 2 2 2_2015财政决算公开" xfId="3783"/>
    <cellStyle name="常规 2 2 2 2 3" xfId="3784"/>
    <cellStyle name="货币 2 2 9" xfId="3785"/>
    <cellStyle name="常规 2 2 2 2 3 2" xfId="3786"/>
    <cellStyle name="常规 2 2 2 2 3 3" xfId="3787"/>
    <cellStyle name="常规 2 2 2 2 3 3 2" xfId="3788"/>
    <cellStyle name="常规 2 2 2 2 3 4" xfId="3789"/>
    <cellStyle name="常规 2 2 2 2 4 2" xfId="3790"/>
    <cellStyle name="常规 2 2 2 2 4 2 2" xfId="3791"/>
    <cellStyle name="常规 2 2 2 2 4 3 2" xfId="3792"/>
    <cellStyle name="常规 2 2 2 2 4 4" xfId="3793"/>
    <cellStyle name="常规 2 2 2 2 4 4 2" xfId="3794"/>
    <cellStyle name="常规 2 2 2 2 4 5" xfId="3795"/>
    <cellStyle name="常规 2 2 2 2 6" xfId="3796"/>
    <cellStyle name="常规 2 2 2 2 7" xfId="3797"/>
    <cellStyle name="常规 2 2 2 2 8" xfId="3798"/>
    <cellStyle name="常规 2 2 2 3" xfId="3799"/>
    <cellStyle name="常规 2 2 2 3 2" xfId="3800"/>
    <cellStyle name="常规 2 2 2 3 2 2" xfId="3801"/>
    <cellStyle name="常规 2 2 2 3 3" xfId="3802"/>
    <cellStyle name="常规 2 2 2 3 3 2" xfId="3803"/>
    <cellStyle name="货币 4 5 2 2" xfId="3804"/>
    <cellStyle name="常规 2 2 2 3 4" xfId="3805"/>
    <cellStyle name="常规 2 2 2 3 4 2" xfId="3806"/>
    <cellStyle name="常规 2 2 2 3_2015财政决算公开" xfId="3807"/>
    <cellStyle name="强调文字颜色 1 4" xfId="3808"/>
    <cellStyle name="货币 4 5 3 2" xfId="3809"/>
    <cellStyle name="常规 2 2 2 4 4" xfId="3810"/>
    <cellStyle name="强调文字颜色 1 4 2" xfId="3811"/>
    <cellStyle name="常规 2 2 2 4 4 2" xfId="3812"/>
    <cellStyle name="强调文字颜色 2 2 2" xfId="3813"/>
    <cellStyle name="输出 3 2 2 3" xfId="3814"/>
    <cellStyle name="常规 2 2 2 5 2 2" xfId="3815"/>
    <cellStyle name="强调文字颜色 2 3" xfId="3816"/>
    <cellStyle name="常规 2 2 2 5 3" xfId="3817"/>
    <cellStyle name="货币 4 2 4 2 2" xfId="3818"/>
    <cellStyle name="强调文字颜色 2 4" xfId="3819"/>
    <cellStyle name="常规 2 2 2 5 4" xfId="3820"/>
    <cellStyle name="千位分隔 2 2 4 2 2" xfId="3821"/>
    <cellStyle name="强调文字颜色 3 2" xfId="3822"/>
    <cellStyle name="常规 2 2 2 6 2" xfId="3823"/>
    <cellStyle name="强调文字颜色 3 2 2" xfId="3824"/>
    <cellStyle name="常规 2 2 2 6 2 2" xfId="3825"/>
    <cellStyle name="强调文字颜色 3 3 2" xfId="3826"/>
    <cellStyle name="常规 2 2 2 6 3 2" xfId="3827"/>
    <cellStyle name="强调文字颜色 3 4 2" xfId="3828"/>
    <cellStyle name="常规 2 2 2 6 4 2" xfId="3829"/>
    <cellStyle name="常规 3 2 2 3" xfId="3830"/>
    <cellStyle name="强调文字颜色 3 5" xfId="3831"/>
    <cellStyle name="常规 2 2 2 6 5" xfId="3832"/>
    <cellStyle name="常规 2 2 2 6_2015财政决算公开" xfId="3833"/>
    <cellStyle name="货币 3 4 3" xfId="3834"/>
    <cellStyle name="千位分隔 2 2 4 3 2" xfId="3835"/>
    <cellStyle name="强调文字颜色 4 2" xfId="3836"/>
    <cellStyle name="常规 2 2 2 7 2" xfId="3837"/>
    <cellStyle name="常规 2 2 3 4 2 2" xfId="3838"/>
    <cellStyle name="输出 2 3 5" xfId="3839"/>
    <cellStyle name="常规 2 2 3" xfId="3840"/>
    <cellStyle name="常规 2 4 3 6" xfId="3841"/>
    <cellStyle name="常规 2 2 3 2" xfId="3842"/>
    <cellStyle name="常规 2 2 3 2 2" xfId="3843"/>
    <cellStyle name="常规 2 2 3 2 3" xfId="3844"/>
    <cellStyle name="常规 2 2 3 2 3 2" xfId="3845"/>
    <cellStyle name="常规 2 2 3 2 4 2" xfId="3846"/>
    <cellStyle name="常规 2 2 3 3" xfId="3847"/>
    <cellStyle name="常规 2 2 3 3 2" xfId="3848"/>
    <cellStyle name="常规 2 2 3 3 2 2" xfId="3849"/>
    <cellStyle name="千位分隔 2 3 5 2" xfId="3850"/>
    <cellStyle name="常规 2 3 3 6" xfId="3851"/>
    <cellStyle name="常规 2 2 3 3 3" xfId="3852"/>
    <cellStyle name="常规 2 2 3 3 3 2" xfId="3853"/>
    <cellStyle name="常规 2 3 4 6" xfId="3854"/>
    <cellStyle name="货币 4 6 2 2" xfId="3855"/>
    <cellStyle name="常规 2 2 3 3 4" xfId="3856"/>
    <cellStyle name="常规 2 2 3 4 3" xfId="3857"/>
    <cellStyle name="常规 2 3 3" xfId="3858"/>
    <cellStyle name="常规 2 2 3 4 3 2" xfId="3859"/>
    <cellStyle name="常规 2 4 4 6" xfId="3860"/>
    <cellStyle name="常规 2 2 3 5 2" xfId="3861"/>
    <cellStyle name="常规 2 2 3 6 2" xfId="3862"/>
    <cellStyle name="常规 2 2 3 7" xfId="3863"/>
    <cellStyle name="常规 2 2 4" xfId="3864"/>
    <cellStyle name="常规 2 4 3 7" xfId="3865"/>
    <cellStyle name="常规 2 2 4 2" xfId="3866"/>
    <cellStyle name="常规 2 2 4 2 2" xfId="3867"/>
    <cellStyle name="常规 2 2 4 3" xfId="3868"/>
    <cellStyle name="常规 2 2 4 3 2" xfId="3869"/>
    <cellStyle name="常规 2 2 4 4 2" xfId="3870"/>
    <cellStyle name="常规 2 2 4 5" xfId="3871"/>
    <cellStyle name="常规 2 2 5" xfId="3872"/>
    <cellStyle name="常规 2 2 5 2" xfId="3873"/>
    <cellStyle name="常规 2 2 5 2 2" xfId="3874"/>
    <cellStyle name="常规 2 2 5 3" xfId="3875"/>
    <cellStyle name="常规 2 2 5 3 2" xfId="3876"/>
    <cellStyle name="常规 2 2 5 4" xfId="3877"/>
    <cellStyle name="常规 2 2 5 4 2" xfId="3878"/>
    <cellStyle name="常规 2 2 5 5" xfId="3879"/>
    <cellStyle name="常规 2 2 7 3 2" xfId="3880"/>
    <cellStyle name="汇总 4 2" xfId="3881"/>
    <cellStyle name="常规 2 2 9 2" xfId="3882"/>
    <cellStyle name="常规 2 3 11" xfId="3883"/>
    <cellStyle name="常规 2 3 2" xfId="3884"/>
    <cellStyle name="常规 2 4 4 5" xfId="3885"/>
    <cellStyle name="常规 2 3 2 2" xfId="3886"/>
    <cellStyle name="常规 2 3 2 2 2" xfId="3887"/>
    <cellStyle name="常规 2 3 2 2 2 2" xfId="3888"/>
    <cellStyle name="常规 2 3 2 2 3" xfId="3889"/>
    <cellStyle name="常规 2 3 2 2 3 2" xfId="3890"/>
    <cellStyle name="注释 2 3 2 2" xfId="3891"/>
    <cellStyle name="常规 2 3 2 2 4 2" xfId="3892"/>
    <cellStyle name="常规 2 3 2 2 7" xfId="3893"/>
    <cellStyle name="常规 2 3 2 3" xfId="3894"/>
    <cellStyle name="常规 2 3 2 3 2" xfId="3895"/>
    <cellStyle name="常规 2 3 2 3 2 2" xfId="3896"/>
    <cellStyle name="注释 2 4 2" xfId="3897"/>
    <cellStyle name="常规 2 3 2 3 4" xfId="3898"/>
    <cellStyle name="常规 2 3 2 4 2 2" xfId="3899"/>
    <cellStyle name="常规 2 3 2 4 3" xfId="3900"/>
    <cellStyle name="常规 2 3 2 4 3 2" xfId="3901"/>
    <cellStyle name="常规 2 3 2 4 4" xfId="3902"/>
    <cellStyle name="常规 2 3 2 4 4 2" xfId="3903"/>
    <cellStyle name="常规 2 3 2 5 2" xfId="3904"/>
    <cellStyle name="千位分隔 2 3 4 2" xfId="3905"/>
    <cellStyle name="常规 2 3 2 6" xfId="3906"/>
    <cellStyle name="常规 2 3 2 6 2" xfId="3907"/>
    <cellStyle name="常规 2 3 2 7" xfId="3908"/>
    <cellStyle name="常规 2 3 2 7 2" xfId="3909"/>
    <cellStyle name="常规 2 3 2 8" xfId="3910"/>
    <cellStyle name="常规 2 3 3 2 2" xfId="3911"/>
    <cellStyle name="常规 2 3 3 3" xfId="3912"/>
    <cellStyle name="常规 2 3 3 3 2" xfId="3913"/>
    <cellStyle name="常规 2 3 3 5" xfId="3914"/>
    <cellStyle name="常规 2 3 3 5 2" xfId="3915"/>
    <cellStyle name="常规 2 3 3 7" xfId="3916"/>
    <cellStyle name="常规 2 3 4" xfId="3917"/>
    <cellStyle name="常规 2 3 4 2" xfId="3918"/>
    <cellStyle name="常规 2 3 4 3" xfId="3919"/>
    <cellStyle name="常规 2 3 4 4" xfId="3920"/>
    <cellStyle name="常规 2 3 4 5" xfId="3921"/>
    <cellStyle name="常规 2 3 5 4" xfId="3922"/>
    <cellStyle name="常规 2 4" xfId="3923"/>
    <cellStyle name="常规 2 4 10 2" xfId="3924"/>
    <cellStyle name="常规 2 4 11" xfId="3925"/>
    <cellStyle name="常规 2 4 2" xfId="3926"/>
    <cellStyle name="常规 2 4 2 2" xfId="3927"/>
    <cellStyle name="常规 2 4 2 2 2" xfId="3928"/>
    <cellStyle name="常规 2 4 2 2 2 2" xfId="3929"/>
    <cellStyle name="常规 2 4 2 2 3" xfId="3930"/>
    <cellStyle name="常规 2 4 2 2 4" xfId="3931"/>
    <cellStyle name="常规 2 4 2 2 5 2" xfId="3932"/>
    <cellStyle name="常规 2 4 2 2 6" xfId="3933"/>
    <cellStyle name="常规 2 4 2 2 7" xfId="3934"/>
    <cellStyle name="常规 2 4 2 3" xfId="3935"/>
    <cellStyle name="常规 2 4 2 3 2 2" xfId="3936"/>
    <cellStyle name="输出 2 2 2 2 2" xfId="3937"/>
    <cellStyle name="常规 7 2 3 3" xfId="3938"/>
    <cellStyle name="常规 2 4 2 3 3 2" xfId="3939"/>
    <cellStyle name="常规 2 4 2 3 4" xfId="3940"/>
    <cellStyle name="常规 2 4 2 3 5" xfId="3941"/>
    <cellStyle name="常规 2 4 2 6" xfId="3942"/>
    <cellStyle name="常规 2 4 2 7" xfId="3943"/>
    <cellStyle name="常规 2 4 3 2 2" xfId="3944"/>
    <cellStyle name="常规 2 4 3 3" xfId="3945"/>
    <cellStyle name="常规 2 4 3 3 2" xfId="3946"/>
    <cellStyle name="常规 2 4 3 4 2" xfId="3947"/>
    <cellStyle name="常规 2 4 4 2" xfId="3948"/>
    <cellStyle name="常规 2 4 4 2 2" xfId="3949"/>
    <cellStyle name="常规 2 4 4 3" xfId="3950"/>
    <cellStyle name="常规 2 4 4 3 2" xfId="3951"/>
    <cellStyle name="常规 2 4 4 4" xfId="3952"/>
    <cellStyle name="常规 2 4 4 4 2" xfId="3953"/>
    <cellStyle name="常规 2 4 5 3" xfId="3954"/>
    <cellStyle name="常规 2 4 5 4" xfId="3955"/>
    <cellStyle name="检查单元格 7" xfId="3956"/>
    <cellStyle name="小数 5" xfId="3957"/>
    <cellStyle name="常规 2 5 2 3" xfId="3958"/>
    <cellStyle name="检查单元格 9" xfId="3959"/>
    <cellStyle name="常规 2 5 2 5" xfId="3960"/>
    <cellStyle name="常规 2 5 3 2" xfId="3961"/>
    <cellStyle name="常规 2 5 3 3" xfId="3962"/>
    <cellStyle name="常规 2 5 4 2" xfId="3963"/>
    <cellStyle name="常规 2 5 4 3" xfId="3964"/>
    <cellStyle name="常规 2 6" xfId="3965"/>
    <cellStyle name="常规 2 6 2" xfId="3966"/>
    <cellStyle name="常规 2 6 2 2" xfId="3967"/>
    <cellStyle name="货币 2 2 3 3 2" xfId="3968"/>
    <cellStyle name="常规 2 6 4" xfId="3969"/>
    <cellStyle name="常规 2 7" xfId="3970"/>
    <cellStyle name="常规 2 7 3" xfId="3971"/>
    <cellStyle name="输入 2" xfId="3972"/>
    <cellStyle name="常规 2 8" xfId="3973"/>
    <cellStyle name="输入 2 2" xfId="3974"/>
    <cellStyle name="常规 2 8 2" xfId="3975"/>
    <cellStyle name="常规 27 2 2" xfId="3976"/>
    <cellStyle name="常规 27 3" xfId="3977"/>
    <cellStyle name="常规 29" xfId="3978"/>
    <cellStyle name="常规 34" xfId="3979"/>
    <cellStyle name="常规 29 2" xfId="3980"/>
    <cellStyle name="注释 10" xfId="3981"/>
    <cellStyle name="输出 4 2" xfId="3982"/>
    <cellStyle name="常规 3" xfId="3983"/>
    <cellStyle name="常规 3 10" xfId="3984"/>
    <cellStyle name="常规 3 11" xfId="3985"/>
    <cellStyle name="输出 4 2 2" xfId="3986"/>
    <cellStyle name="常规 3 2" xfId="3987"/>
    <cellStyle name="常规 3 2 2 2" xfId="3988"/>
    <cellStyle name="常规 3 2 2 2 2" xfId="3989"/>
    <cellStyle name="强调文字颜色 3 4 2 2" xfId="3990"/>
    <cellStyle name="常规 3 2 2 3 2" xfId="3991"/>
    <cellStyle name="千位分隔 3 2 4 2" xfId="3992"/>
    <cellStyle name="常规 3 2 2 6" xfId="3993"/>
    <cellStyle name="千位分隔 3 2 4 2 2" xfId="3994"/>
    <cellStyle name="常规 3 2 2 6 2" xfId="3995"/>
    <cellStyle name="常规 3 2 3 2" xfId="3996"/>
    <cellStyle name="强调文字颜色 3 5 2" xfId="3997"/>
    <cellStyle name="常规 3 2 3 3" xfId="3998"/>
    <cellStyle name="常规 3 2 4" xfId="3999"/>
    <cellStyle name="强调文字颜色 3 6 2" xfId="4000"/>
    <cellStyle name="常规 3 2 4 3" xfId="4001"/>
    <cellStyle name="强调文字颜色 3 6 2 2" xfId="4002"/>
    <cellStyle name="常规 3 2 4 3 2" xfId="4003"/>
    <cellStyle name="强调文字颜色 3 6 3" xfId="4004"/>
    <cellStyle name="常规 3 2 4 4" xfId="4005"/>
    <cellStyle name="常规 3 2 4 4 2" xfId="4006"/>
    <cellStyle name="输出 4 2 3" xfId="4007"/>
    <cellStyle name="常规 3 3" xfId="4008"/>
    <cellStyle name="常规 3 3 2" xfId="4009"/>
    <cellStyle name="常规 3 3 3" xfId="4010"/>
    <cellStyle name="好 3 2 2 2" xfId="4011"/>
    <cellStyle name="常规 3 3 4" xfId="4012"/>
    <cellStyle name="常规 3 4 2 2" xfId="4013"/>
    <cellStyle name="汇总 2 3 4" xfId="4014"/>
    <cellStyle name="货币 2 2 2 5" xfId="4015"/>
    <cellStyle name="常规 3 4 3 2" xfId="4016"/>
    <cellStyle name="货币 2 2 3 5" xfId="4017"/>
    <cellStyle name="好 3 2 3 2" xfId="4018"/>
    <cellStyle name="常规 3 4 4" xfId="4019"/>
    <cellStyle name="常规 3 5" xfId="4020"/>
    <cellStyle name="常规 3 5 3" xfId="4021"/>
    <cellStyle name="常规 3 5 3 2" xfId="4022"/>
    <cellStyle name="货币 2 2 4 2 2" xfId="4023"/>
    <cellStyle name="常规 3 5 4" xfId="4024"/>
    <cellStyle name="常规 3 6 2 2" xfId="4025"/>
    <cellStyle name="常规 3 6 3" xfId="4026"/>
    <cellStyle name="常规 3 6 3 2" xfId="4027"/>
    <cellStyle name="货币 2 2 4 3 2" xfId="4028"/>
    <cellStyle name="常规 3 6 4" xfId="4029"/>
    <cellStyle name="常规 3 6 5" xfId="4030"/>
    <cellStyle name="常规 3 7" xfId="4031"/>
    <cellStyle name="常规 3 7 2" xfId="4032"/>
    <cellStyle name="常规 3 7 2 2" xfId="4033"/>
    <cellStyle name="常规 3 7 3 2" xfId="4034"/>
    <cellStyle name="货币 2 2 4 4 2" xfId="4035"/>
    <cellStyle name="常规 3 7 4" xfId="4036"/>
    <cellStyle name="常规 3 8" xfId="4037"/>
    <cellStyle name="强调文字颜色 2 3 3 2" xfId="4038"/>
    <cellStyle name="好 2 2 2 2 2" xfId="4039"/>
    <cellStyle name="常规 3 8 2" xfId="4040"/>
    <cellStyle name="常规 3 9 2" xfId="4041"/>
    <cellStyle name="常规 3_收入总表2" xfId="4042"/>
    <cellStyle name="输出 4 3" xfId="4043"/>
    <cellStyle name="常规 4" xfId="4044"/>
    <cellStyle name="输出 4 3 2" xfId="4045"/>
    <cellStyle name="常规 4 2" xfId="4046"/>
    <cellStyle name="常规 4 2 10" xfId="4047"/>
    <cellStyle name="常规 4 2 11" xfId="4048"/>
    <cellStyle name="常规 4 4" xfId="4049"/>
    <cellStyle name="常规 4 2 2" xfId="4050"/>
    <cellStyle name="常规 6 4" xfId="4051"/>
    <cellStyle name="常规 4 4 2" xfId="4052"/>
    <cellStyle name="常规 4 2 2 2" xfId="4053"/>
    <cellStyle name="常规 6 4 2" xfId="4054"/>
    <cellStyle name="常规 4 2 2 2 2" xfId="4055"/>
    <cellStyle name="货币 3 2 2 5" xfId="4056"/>
    <cellStyle name="常规 6 4 3" xfId="4057"/>
    <cellStyle name="常规 4 2 2 2 3" xfId="4058"/>
    <cellStyle name="常规 4 2 2 2 5" xfId="4059"/>
    <cellStyle name="千位分隔 4 4 4 2" xfId="4060"/>
    <cellStyle name="常规 4 2 2 2 6" xfId="4061"/>
    <cellStyle name="警告文本 2" xfId="4062"/>
    <cellStyle name="常规 4 2 2 3 2" xfId="4063"/>
    <cellStyle name="霓付 [0]_laroux" xfId="4064"/>
    <cellStyle name="警告文本 3" xfId="4065"/>
    <cellStyle name="常规 4 2 2 3 3" xfId="4066"/>
    <cellStyle name="警告文本 3 2" xfId="4067"/>
    <cellStyle name="常规 4 2 2 3 3 2" xfId="4068"/>
    <cellStyle name="警告文本 4" xfId="4069"/>
    <cellStyle name="常规 4 2 2 3 4" xfId="4070"/>
    <cellStyle name="常规 4 2 2 4 3 2" xfId="4071"/>
    <cellStyle name="常规 4 2 2 4 4" xfId="4072"/>
    <cellStyle name="常规 4 2 2 4 5" xfId="4073"/>
    <cellStyle name="千位分隔 4 2 4 2 2" xfId="4074"/>
    <cellStyle name="常规 4 2 2 6 2" xfId="4075"/>
    <cellStyle name="千位分隔 4 2 4 3 2" xfId="4076"/>
    <cellStyle name="适中 6" xfId="4077"/>
    <cellStyle name="常规 4 2 2 7 2" xfId="4078"/>
    <cellStyle name="常规 4 5" xfId="4079"/>
    <cellStyle name="常规 4 2 3" xfId="4080"/>
    <cellStyle name="常规 7 4" xfId="4081"/>
    <cellStyle name="常规 4 5 2" xfId="4082"/>
    <cellStyle name="常规 4 2 3 2" xfId="4083"/>
    <cellStyle name="常规 7 5" xfId="4084"/>
    <cellStyle name="常规 4 5 3" xfId="4085"/>
    <cellStyle name="常规 4 2 3 3" xfId="4086"/>
    <cellStyle name="常规 4 6" xfId="4087"/>
    <cellStyle name="常规 4 2 4" xfId="4088"/>
    <cellStyle name="常规 8 5" xfId="4089"/>
    <cellStyle name="常规 4 6 3" xfId="4090"/>
    <cellStyle name="常规 4 2 4 3" xfId="4091"/>
    <cellStyle name="常规 4 2 4 3 2" xfId="4092"/>
    <cellStyle name="常规 4 2 4 4 2" xfId="4093"/>
    <cellStyle name="常规 4 2 4 5" xfId="4094"/>
    <cellStyle name="常规 4 7" xfId="4095"/>
    <cellStyle name="常规 4 2 5" xfId="4096"/>
    <cellStyle name="千位分隔 4 2 2 4" xfId="4097"/>
    <cellStyle name="常规 4 2 8" xfId="4098"/>
    <cellStyle name="常规 4 3" xfId="4099"/>
    <cellStyle name="常规 5 4 2" xfId="4100"/>
    <cellStyle name="常规 4 3 2 2" xfId="4101"/>
    <cellStyle name="常规 5 4 3" xfId="4102"/>
    <cellStyle name="常规 4 3 2 3" xfId="4103"/>
    <cellStyle name="常规 5 5" xfId="4104"/>
    <cellStyle name="常规 4 3 3" xfId="4105"/>
    <cellStyle name="常规 5 5 2" xfId="4106"/>
    <cellStyle name="常规 4 3 3 2" xfId="4107"/>
    <cellStyle name="常规 45 2" xfId="4108"/>
    <cellStyle name="常规 50 2" xfId="4109"/>
    <cellStyle name="常规 46" xfId="4110"/>
    <cellStyle name="常规 51" xfId="4111"/>
    <cellStyle name="常规 47" xfId="4112"/>
    <cellStyle name="常规 52" xfId="4113"/>
    <cellStyle name="常规 48 2" xfId="4114"/>
    <cellStyle name="常规 49 2" xfId="4115"/>
    <cellStyle name="输出 4 4" xfId="4116"/>
    <cellStyle name="常规 5" xfId="4117"/>
    <cellStyle name="常规 5 10" xfId="4118"/>
    <cellStyle name="常规 5 2" xfId="4119"/>
    <cellStyle name="常规 5 2 2" xfId="4120"/>
    <cellStyle name="常规 5 2 2 2" xfId="4121"/>
    <cellStyle name="常规 5 2 2 3" xfId="4122"/>
    <cellStyle name="常规 5 2 3" xfId="4123"/>
    <cellStyle name="常规 5 2 3 2" xfId="4124"/>
    <cellStyle name="常规 5 2 3 3" xfId="4125"/>
    <cellStyle name="常规 5 2 3 5" xfId="4126"/>
    <cellStyle name="常规 5 2 4" xfId="4127"/>
    <cellStyle name="常规 5 2 4 2" xfId="4128"/>
    <cellStyle name="常规 5 2 4 3" xfId="4129"/>
    <cellStyle name="常规 5 2 4 3 2" xfId="4130"/>
    <cellStyle name="常规 5 2 4 4 2" xfId="4131"/>
    <cellStyle name="检查单元格 2 2" xfId="4132"/>
    <cellStyle name="常规 5 2 4 5" xfId="4133"/>
    <cellStyle name="强调文字颜色 5 3 2 3 2" xfId="4134"/>
    <cellStyle name="检查单元格 3" xfId="4135"/>
    <cellStyle name="常规 5 2 5" xfId="4136"/>
    <cellStyle name="常规 5 2 5 2" xfId="4137"/>
    <cellStyle name="千位分隔 4 3 2 2" xfId="4138"/>
    <cellStyle name="常规 5 2 6" xfId="4139"/>
    <cellStyle name="常规 5 2 6 2" xfId="4140"/>
    <cellStyle name="常规 5 2 7" xfId="4141"/>
    <cellStyle name="常规 5 2 7 2" xfId="4142"/>
    <cellStyle name="常规 5 2 8" xfId="4143"/>
    <cellStyle name="常规 5 3" xfId="4144"/>
    <cellStyle name="常规 5 3 2" xfId="4145"/>
    <cellStyle name="常规 5 3 2 2" xfId="4146"/>
    <cellStyle name="常规 5 3 3" xfId="4147"/>
    <cellStyle name="常规 5 3 3 2" xfId="4148"/>
    <cellStyle name="常规 5 4 2 2" xfId="4149"/>
    <cellStyle name="货币 4 2 2 5" xfId="4150"/>
    <cellStyle name="常规 5 4 3 2" xfId="4151"/>
    <cellStyle name="千位分隔 4 3 4 2" xfId="4152"/>
    <cellStyle name="常规 5 4 6" xfId="4153"/>
    <cellStyle name="常规 5 5 3" xfId="4154"/>
    <cellStyle name="常规 5 5 3 2" xfId="4155"/>
    <cellStyle name="货币 2 2 6 3 2" xfId="4156"/>
    <cellStyle name="常规 5 6 4" xfId="4157"/>
    <cellStyle name="常规 5 6 5" xfId="4158"/>
    <cellStyle name="好_全国友协2010年度中央部门决算（草案）" xfId="4159"/>
    <cellStyle name="千位分隔 4 2 3 2 2" xfId="4160"/>
    <cellStyle name="常规 5 8 2" xfId="4161"/>
    <cellStyle name="千位分隔 4 2 3 3 2" xfId="4162"/>
    <cellStyle name="常规 5 9 2" xfId="4163"/>
    <cellStyle name="后继超级链接 2" xfId="4164"/>
    <cellStyle name="常规 55" xfId="4165"/>
    <cellStyle name="常规 60" xfId="4166"/>
    <cellStyle name="后继超级链接 3" xfId="4167"/>
    <cellStyle name="常规 56" xfId="4168"/>
    <cellStyle name="常规 61" xfId="4169"/>
    <cellStyle name="好 5 4" xfId="4170"/>
    <cellStyle name="常规 59" xfId="4171"/>
    <cellStyle name="常规 64" xfId="4172"/>
    <cellStyle name="常规 6" xfId="4173"/>
    <cellStyle name="常规 6 2" xfId="4174"/>
    <cellStyle name="常规 6 2 2" xfId="4175"/>
    <cellStyle name="常规 6 2 2 2" xfId="4176"/>
    <cellStyle name="千位分隔 4 4 4" xfId="4177"/>
    <cellStyle name="常规 6 2 2 2 2" xfId="4178"/>
    <cellStyle name="常规 6 2 2 3" xfId="4179"/>
    <cellStyle name="常规 6 2 3" xfId="4180"/>
    <cellStyle name="常规 6 2 3 2" xfId="4181"/>
    <cellStyle name="常规 6 2 3 3" xfId="4182"/>
    <cellStyle name="常规 6 2 4" xfId="4183"/>
    <cellStyle name="常规 6 2 5" xfId="4184"/>
    <cellStyle name="常规 6 3" xfId="4185"/>
    <cellStyle name="常规 6 3 2" xfId="4186"/>
    <cellStyle name="常规 6 3 2 2" xfId="4187"/>
    <cellStyle name="常规 7" xfId="4188"/>
    <cellStyle name="常规 7 2" xfId="4189"/>
    <cellStyle name="常规 8" xfId="4190"/>
    <cellStyle name="链接单元格 7" xfId="4191"/>
    <cellStyle name="常规 8 2" xfId="4192"/>
    <cellStyle name="常规 8 2 2 3" xfId="4193"/>
    <cellStyle name="常规 8 2 3 2" xfId="4194"/>
    <cellStyle name="货币 2 7 4 2" xfId="4195"/>
    <cellStyle name="常规 8 2 4" xfId="4196"/>
    <cellStyle name="货币 2 7 5" xfId="4197"/>
    <cellStyle name="常规 8 2 5" xfId="4198"/>
    <cellStyle name="常规 8 3 2 2" xfId="4199"/>
    <cellStyle name="计算 3 4" xfId="4200"/>
    <cellStyle name="常规 9" xfId="4201"/>
    <cellStyle name="常规_2006年预算表" xfId="4202"/>
    <cellStyle name="强调文字颜色 6 3 3 2 2" xfId="4203"/>
    <cellStyle name="常规_2007年云南省向人大报送政府收支预算表格式编制过程表" xfId="4204"/>
    <cellStyle name="超级链接 2" xfId="4205"/>
    <cellStyle name="超级链接 2 2" xfId="4206"/>
    <cellStyle name="超级链接 2 2 2" xfId="4207"/>
    <cellStyle name="超级链接 2 2 3" xfId="4208"/>
    <cellStyle name="超级链接 2 3" xfId="4209"/>
    <cellStyle name="超级链接 2 3 2" xfId="4210"/>
    <cellStyle name="超级链接 3" xfId="4211"/>
    <cellStyle name="超级链接 3 2" xfId="4212"/>
    <cellStyle name="超级链接 3 2 2" xfId="4213"/>
    <cellStyle name="超级链接 3 3" xfId="4214"/>
    <cellStyle name="好 2 2" xfId="4215"/>
    <cellStyle name="好 2 2 2" xfId="4216"/>
    <cellStyle name="好 2 2 3" xfId="4217"/>
    <cellStyle name="强调文字颜色 2 4 3" xfId="4218"/>
    <cellStyle name="好 2 2 3 2" xfId="4219"/>
    <cellStyle name="好 2 2 4" xfId="4220"/>
    <cellStyle name="好 3" xfId="4221"/>
    <cellStyle name="好 3 2" xfId="4222"/>
    <cellStyle name="好 3 2 2" xfId="4223"/>
    <cellStyle name="好 3 2 3" xfId="4224"/>
    <cellStyle name="货币 2 2 4 2" xfId="4225"/>
    <cellStyle name="好 3 2 4" xfId="4226"/>
    <cellStyle name="链接单元格 2 3 2" xfId="4227"/>
    <cellStyle name="好_5.中央部门决算（草案)-1" xfId="4228"/>
    <cellStyle name="后继超级链接 2 2" xfId="4229"/>
    <cellStyle name="后继超级链接 2 2 2" xfId="4230"/>
    <cellStyle name="后继超级链接 2 2 2 2" xfId="4231"/>
    <cellStyle name="后继超级链接 2 2 3" xfId="4232"/>
    <cellStyle name="后继超级链接 2 3 2" xfId="4233"/>
    <cellStyle name="后继超级链接 2 4" xfId="4234"/>
    <cellStyle name="货币 2 4 2 2" xfId="4235"/>
    <cellStyle name="汇总 2" xfId="4236"/>
    <cellStyle name="汇总 2 2" xfId="4237"/>
    <cellStyle name="汇总 2 2 2" xfId="4238"/>
    <cellStyle name="汇总 2 3" xfId="4239"/>
    <cellStyle name="汇总 2 3 2" xfId="4240"/>
    <cellStyle name="货币 2 2 2 3" xfId="4241"/>
    <cellStyle name="汇总 2 3 3" xfId="4242"/>
    <cellStyle name="货币 2 2 2 4" xfId="4243"/>
    <cellStyle name="警告文本 2 3 2" xfId="4244"/>
    <cellStyle name="汇总 3 2 2" xfId="4245"/>
    <cellStyle name="汇总 3 2 3" xfId="4246"/>
    <cellStyle name="警告文本 3 2 2" xfId="4247"/>
    <cellStyle name="汇总 3 3" xfId="4248"/>
    <cellStyle name="汇总 4 2 2" xfId="4249"/>
    <cellStyle name="货币 2 10" xfId="4250"/>
    <cellStyle name="货币 2 2" xfId="4251"/>
    <cellStyle name="货币 2 2 2 2" xfId="4252"/>
    <cellStyle name="货币 2 2 2 2 2" xfId="4253"/>
    <cellStyle name="货币 2 2 2 2 2 2" xfId="4254"/>
    <cellStyle name="货币 2 2 2 2 3" xfId="4255"/>
    <cellStyle name="货币 2 2 2 2 3 2" xfId="4256"/>
    <cellStyle name="货币 2 2 2 2 4" xfId="4257"/>
    <cellStyle name="货币 2 2 2 2 4 2" xfId="4258"/>
    <cellStyle name="货币 2 2 2 2 5" xfId="4259"/>
    <cellStyle name="货币 2 2 2 3 2 2" xfId="4260"/>
    <cellStyle name="货币 2 2 2 3 3" xfId="4261"/>
    <cellStyle name="货币 2 2 2 3 3 2" xfId="4262"/>
    <cellStyle name="货币 2 2 2 3 4" xfId="4263"/>
    <cellStyle name="货币 2 2 2 4 2" xfId="4264"/>
    <cellStyle name="货币 2 2 2 4 3" xfId="4265"/>
    <cellStyle name="货币 2 2 2 4 3 2" xfId="4266"/>
    <cellStyle name="货币 2 2 2 4 4 2" xfId="4267"/>
    <cellStyle name="货币 2 2 2 5 2" xfId="4268"/>
    <cellStyle name="货币 2 2 2 6" xfId="4269"/>
    <cellStyle name="货币 2 2 2 6 2" xfId="4270"/>
    <cellStyle name="货币 2 2 3" xfId="4271"/>
    <cellStyle name="链接单元格 2 2" xfId="4272"/>
    <cellStyle name="货币 2 2 3 2" xfId="4273"/>
    <cellStyle name="链接单元格 2 2 2" xfId="4274"/>
    <cellStyle name="货币 2 2 3 4 2" xfId="4275"/>
    <cellStyle name="货币 2 2 4" xfId="4276"/>
    <cellStyle name="链接单元格 2 3" xfId="4277"/>
    <cellStyle name="货币 2 2 4 3" xfId="4278"/>
    <cellStyle name="货币 2 2 4 5" xfId="4279"/>
    <cellStyle name="货币 2 2 5" xfId="4280"/>
    <cellStyle name="链接单元格 2 4" xfId="4281"/>
    <cellStyle name="货币 2 2 6" xfId="4282"/>
    <cellStyle name="货币 2 2 6 4" xfId="4283"/>
    <cellStyle name="货币 2 2 6 4 2" xfId="4284"/>
    <cellStyle name="货币 2 2 8" xfId="4285"/>
    <cellStyle name="货币 2 3 2" xfId="4286"/>
    <cellStyle name="货币 2 3 2 4 2" xfId="4287"/>
    <cellStyle name="货币 2 3 4" xfId="4288"/>
    <cellStyle name="链接单元格 3 3" xfId="4289"/>
    <cellStyle name="货币 2 3 5" xfId="4290"/>
    <cellStyle name="链接单元格 3 4" xfId="4291"/>
    <cellStyle name="货币 2 3 7" xfId="4292"/>
    <cellStyle name="货币 2 3 8" xfId="4293"/>
    <cellStyle name="货币 2 4" xfId="4294"/>
    <cellStyle name="货币 2 4 2" xfId="4295"/>
    <cellStyle name="货币 2 4 3" xfId="4296"/>
    <cellStyle name="链接单元格 4 2" xfId="4297"/>
    <cellStyle name="货币 2 4 4" xfId="4298"/>
    <cellStyle name="链接单元格 4 3" xfId="4299"/>
    <cellStyle name="货币 2 4 5" xfId="4300"/>
    <cellStyle name="货币 2 5" xfId="4301"/>
    <cellStyle name="货币 2 5 2" xfId="4302"/>
    <cellStyle name="货币 2 5 2 2" xfId="4303"/>
    <cellStyle name="货币 2 5 3" xfId="4304"/>
    <cellStyle name="着色 4" xfId="4305"/>
    <cellStyle name="链接单元格 5 2" xfId="4306"/>
    <cellStyle name="货币 2 5 4" xfId="4307"/>
    <cellStyle name="着色 5" xfId="4308"/>
    <cellStyle name="链接单元格 5 3" xfId="4309"/>
    <cellStyle name="货币 2 5 4 2" xfId="4310"/>
    <cellStyle name="货币 2 5 5" xfId="4311"/>
    <cellStyle name="货币 2 6 2 2" xfId="4312"/>
    <cellStyle name="货币 2 6 3 2" xfId="4313"/>
    <cellStyle name="货币 2 6 4" xfId="4314"/>
    <cellStyle name="货币 2 9" xfId="4315"/>
    <cellStyle name="计算 2 3 2 2 2" xfId="4316"/>
    <cellStyle name="货币 3 10" xfId="4317"/>
    <cellStyle name="小数 2 3" xfId="4318"/>
    <cellStyle name="检查单元格 4 3" xfId="4319"/>
    <cellStyle name="货币 3 2" xfId="4320"/>
    <cellStyle name="输入 2 5" xfId="4321"/>
    <cellStyle name="货币 3 2 2" xfId="4322"/>
    <cellStyle name="货币 3 2 2 2" xfId="4323"/>
    <cellStyle name="货币 3 2 2 2 2" xfId="4324"/>
    <cellStyle name="货币 3 2 2 3" xfId="4325"/>
    <cellStyle name="货币 3 2 2 3 2" xfId="4326"/>
    <cellStyle name="货币 3 2 2 4" xfId="4327"/>
    <cellStyle name="货币 3 2 2 4 2" xfId="4328"/>
    <cellStyle name="货币 3 2 3" xfId="4329"/>
    <cellStyle name="货币 3 2 3 2" xfId="4330"/>
    <cellStyle name="货币 3 2 3 2 2" xfId="4331"/>
    <cellStyle name="货币 3 2 3 4" xfId="4332"/>
    <cellStyle name="货币 3 2 4" xfId="4333"/>
    <cellStyle name="货币 3 2 4 2" xfId="4334"/>
    <cellStyle name="货币 3 2 4 2 2" xfId="4335"/>
    <cellStyle name="货币 3 2 4 3" xfId="4336"/>
    <cellStyle name="货币 3 2 4 4" xfId="4337"/>
    <cellStyle name="货币 3 2 5 2" xfId="4338"/>
    <cellStyle name="货币 3 2 6" xfId="4339"/>
    <cellStyle name="货币 3 2 6 2" xfId="4340"/>
    <cellStyle name="货币 3 3" xfId="4341"/>
    <cellStyle name="输入 3 5" xfId="4342"/>
    <cellStyle name="货币 3 3 2" xfId="4343"/>
    <cellStyle name="货币 3 3 2 2" xfId="4344"/>
    <cellStyle name="货币 3 3 3" xfId="4345"/>
    <cellStyle name="货币 3 3 3 2" xfId="4346"/>
    <cellStyle name="货币 3 3 4" xfId="4347"/>
    <cellStyle name="货币 3 3 5" xfId="4348"/>
    <cellStyle name="货币 3 4" xfId="4349"/>
    <cellStyle name="货币 3 4 4" xfId="4350"/>
    <cellStyle name="货币 3 4 4 2" xfId="4351"/>
    <cellStyle name="货币 3 4 5" xfId="4352"/>
    <cellStyle name="货币 3 5" xfId="4353"/>
    <cellStyle name="货币 3 5 2" xfId="4354"/>
    <cellStyle name="货币 3 5 3" xfId="4355"/>
    <cellStyle name="货币 3 5 3 2" xfId="4356"/>
    <cellStyle name="货币 3 5 4" xfId="4357"/>
    <cellStyle name="货币 3 7" xfId="4358"/>
    <cellStyle name="注释 6" xfId="4359"/>
    <cellStyle name="货币 3 7 2" xfId="4360"/>
    <cellStyle name="货币 3 8" xfId="4361"/>
    <cellStyle name="货币 3 8 2" xfId="4362"/>
    <cellStyle name="货币 3 9" xfId="4363"/>
    <cellStyle name="货币 3 9 2" xfId="4364"/>
    <cellStyle name="强调文字颜色 2 4 2" xfId="4365"/>
    <cellStyle name="货币 4 10" xfId="4366"/>
    <cellStyle name="货币 4 2" xfId="4367"/>
    <cellStyle name="货币 4 2 2" xfId="4368"/>
    <cellStyle name="货币 4 2 2 2" xfId="4369"/>
    <cellStyle name="货币 4 2 2 2 2" xfId="4370"/>
    <cellStyle name="货币 4 2 2 3 2" xfId="4371"/>
    <cellStyle name="货币 4 2 2 4 2" xfId="4372"/>
    <cellStyle name="货币 4 2 3" xfId="4373"/>
    <cellStyle name="货币 4 2 3 2" xfId="4374"/>
    <cellStyle name="货币 4 2 3 2 2" xfId="4375"/>
    <cellStyle name="货币 4 2 3 3" xfId="4376"/>
    <cellStyle name="货币 4 2 3 4" xfId="4377"/>
    <cellStyle name="货币 4 2 4 2" xfId="4378"/>
    <cellStyle name="货币 4 2 4 3" xfId="4379"/>
    <cellStyle name="货币 4 2 4 4" xfId="4380"/>
    <cellStyle name="货币 4 2 4 4 2" xfId="4381"/>
    <cellStyle name="货币 4 2 5" xfId="4382"/>
    <cellStyle name="货币 4 2 5 2" xfId="4383"/>
    <cellStyle name="货币 4 2 6" xfId="4384"/>
    <cellStyle name="货币 4 2 6 2" xfId="4385"/>
    <cellStyle name="货币 4 2 7" xfId="4386"/>
    <cellStyle name="货币 4 3" xfId="4387"/>
    <cellStyle name="货币 4 3 2" xfId="4388"/>
    <cellStyle name="货币 4 3 2 2" xfId="4389"/>
    <cellStyle name="货币 4 3 3" xfId="4390"/>
    <cellStyle name="货币 4 3 3 2" xfId="4391"/>
    <cellStyle name="货币 4 3 4" xfId="4392"/>
    <cellStyle name="货币 4 3 4 2" xfId="4393"/>
    <cellStyle name="货币 4 3 5" xfId="4394"/>
    <cellStyle name="货币 4 4" xfId="4395"/>
    <cellStyle name="货币 4 4 2" xfId="4396"/>
    <cellStyle name="货币 4 4 2 2" xfId="4397"/>
    <cellStyle name="货币 4 4 3 2" xfId="4398"/>
    <cellStyle name="货币 4 4 4" xfId="4399"/>
    <cellStyle name="货币 4 4 4 2" xfId="4400"/>
    <cellStyle name="货币 4 4 5" xfId="4401"/>
    <cellStyle name="货币 4 5" xfId="4402"/>
    <cellStyle name="货币 4 5 3" xfId="4403"/>
    <cellStyle name="货币 4 5 4" xfId="4404"/>
    <cellStyle name="货币 4 7" xfId="4405"/>
    <cellStyle name="货币 4 8" xfId="4406"/>
    <cellStyle name="货币 4 8 2" xfId="4407"/>
    <cellStyle name="货币 4 9 2" xfId="4408"/>
    <cellStyle name="强调文字颜色 4 4 2 2 2" xfId="4409"/>
    <cellStyle name="货币 5 2" xfId="4410"/>
    <cellStyle name="货币 5 3" xfId="4411"/>
    <cellStyle name="货币 5 4" xfId="4412"/>
    <cellStyle name="计算 2" xfId="4413"/>
    <cellStyle name="计算 2 3 3 2" xfId="4414"/>
    <cellStyle name="计算 2 2" xfId="4415"/>
    <cellStyle name="计算 2 2 2" xfId="4416"/>
    <cellStyle name="计算 2 2 2 2" xfId="4417"/>
    <cellStyle name="计算 2 2 2 2 2" xfId="4418"/>
    <cellStyle name="计算 2 2 3 2" xfId="4419"/>
    <cellStyle name="计算 2 3" xfId="4420"/>
    <cellStyle name="计算 2 3 2 2" xfId="4421"/>
    <cellStyle name="计算 2 3 2 3" xfId="4422"/>
    <cellStyle name="计算 2 3 4" xfId="4423"/>
    <cellStyle name="计算 2 3 5" xfId="4424"/>
    <cellStyle name="计算 2 5" xfId="4425"/>
    <cellStyle name="计算 2 5 2" xfId="4426"/>
    <cellStyle name="计算 2 6" xfId="4427"/>
    <cellStyle name="计算 2 7" xfId="4428"/>
    <cellStyle name="计算 3 2 2" xfId="4429"/>
    <cellStyle name="计算 3 2 2 2" xfId="4430"/>
    <cellStyle name="计算 3 2 2 2 2" xfId="4431"/>
    <cellStyle name="计算 3 2 2 3" xfId="4432"/>
    <cellStyle name="计算 3 2 3" xfId="4433"/>
    <cellStyle name="计算 3 2 3 2" xfId="4434"/>
    <cellStyle name="计算 3 2 4" xfId="4435"/>
    <cellStyle name="计算 3 3" xfId="4436"/>
    <cellStyle name="强调文字颜色 1 6 2" xfId="4437"/>
    <cellStyle name="计算 3 3 2 2" xfId="4438"/>
    <cellStyle name="强调文字颜色 1 7" xfId="4439"/>
    <cellStyle name="计算 3 3 3" xfId="4440"/>
    <cellStyle name="强调文字颜色 2 6" xfId="4441"/>
    <cellStyle name="计算 3 4 2" xfId="4442"/>
    <cellStyle name="计算 3 5" xfId="4443"/>
    <cellStyle name="计算 4 2 2" xfId="4444"/>
    <cellStyle name="计算 4 2 2 2" xfId="4445"/>
    <cellStyle name="计算 4 2 3" xfId="4446"/>
    <cellStyle name="计算 4 3" xfId="4447"/>
    <cellStyle name="计算 5 2 2" xfId="4448"/>
    <cellStyle name="计算 5 2 2 2" xfId="4449"/>
    <cellStyle name="计算 5 3" xfId="4450"/>
    <cellStyle name="注释 3 2 2 2 2" xfId="4451"/>
    <cellStyle name="计算 5 4" xfId="4452"/>
    <cellStyle name="计算 6 3" xfId="4453"/>
    <cellStyle name="检查单元格 2 3" xfId="4454"/>
    <cellStyle name="检查单元格 2 4" xfId="4455"/>
    <cellStyle name="检查单元格 2 5" xfId="4456"/>
    <cellStyle name="检查单元格 2 6" xfId="4457"/>
    <cellStyle name="检查单元格 3 2" xfId="4458"/>
    <cellStyle name="检查单元格 3 3" xfId="4459"/>
    <cellStyle name="检查单元格 3 5" xfId="4460"/>
    <cellStyle name="小数 2" xfId="4461"/>
    <cellStyle name="检查单元格 4" xfId="4462"/>
    <cellStyle name="小数 2 2" xfId="4463"/>
    <cellStyle name="检查单元格 4 2" xfId="4464"/>
    <cellStyle name="小数 2 4" xfId="4465"/>
    <cellStyle name="检查单元格 4 4" xfId="4466"/>
    <cellStyle name="小数 3" xfId="4467"/>
    <cellStyle name="检查单元格 5" xfId="4468"/>
    <cellStyle name="小数 3 2 2" xfId="4469"/>
    <cellStyle name="检查单元格 5 2 2" xfId="4470"/>
    <cellStyle name="检查单元格 5 2 2 2" xfId="4471"/>
    <cellStyle name="检查单元格 5 2 3" xfId="4472"/>
    <cellStyle name="小数 3 3" xfId="4473"/>
    <cellStyle name="检查单元格 5 3" xfId="4474"/>
    <cellStyle name="检查单元格 5 3 2" xfId="4475"/>
    <cellStyle name="千位_，" xfId="4476"/>
    <cellStyle name="检查单元格 6 2 2" xfId="4477"/>
    <cellStyle name="检查单元格 7 2" xfId="4478"/>
    <cellStyle name="解释性文本 3 2" xfId="4479"/>
    <cellStyle name="解释性文本 4" xfId="4480"/>
    <cellStyle name="解释性文本 4 2" xfId="4481"/>
    <cellStyle name="解释性文本 4 2 2" xfId="4482"/>
    <cellStyle name="警告文本 2 2 2 2" xfId="4483"/>
    <cellStyle name="警告文本 2 2 3" xfId="4484"/>
    <cellStyle name="样式 1 2" xfId="4485"/>
    <cellStyle name="警告文本 2 4" xfId="4486"/>
    <cellStyle name="警告文本 3 2 2 2" xfId="4487"/>
    <cellStyle name="警告文本 3 3" xfId="4488"/>
    <cellStyle name="警告文本 4 2" xfId="4489"/>
    <cellStyle name="警告文本 4 2 2" xfId="4490"/>
    <cellStyle name="警告文本 4 3" xfId="4491"/>
    <cellStyle name="警告文本 5" xfId="4492"/>
    <cellStyle name="警告文本 5 2" xfId="4493"/>
    <cellStyle name="警告文本 5 2 2" xfId="4494"/>
    <cellStyle name="警告文本 5 3" xfId="4495"/>
    <cellStyle name="警告文本 6" xfId="4496"/>
    <cellStyle name="警告文本 6 2" xfId="4497"/>
    <cellStyle name="链接单元格 3" xfId="4498"/>
    <cellStyle name="链接单元格 4" xfId="4499"/>
    <cellStyle name="普通_97-917" xfId="4500"/>
    <cellStyle name="千分位[0]_BT (2)" xfId="4501"/>
    <cellStyle name="千位分隔 2" xfId="4502"/>
    <cellStyle name="千位分隔 2 2" xfId="4503"/>
    <cellStyle name="千位分隔 2 2 2" xfId="4504"/>
    <cellStyle name="千位分隔 2 2 2 2" xfId="4505"/>
    <cellStyle name="千位分隔 2 2 2 2 2" xfId="4506"/>
    <cellStyle name="千位分隔 2 2 2 3" xfId="4507"/>
    <cellStyle name="千位分隔 2 2 2 3 2" xfId="4508"/>
    <cellStyle name="千位分隔 2 2 3" xfId="4509"/>
    <cellStyle name="千位分隔 2 2 3 3" xfId="4510"/>
    <cellStyle name="千位分隔 2 2 4" xfId="4511"/>
    <cellStyle name="千位分隔 2 2 5" xfId="4512"/>
    <cellStyle name="千位分隔 2 2 6" xfId="4513"/>
    <cellStyle name="千位分隔 2 2 6 2" xfId="4514"/>
    <cellStyle name="千位分隔 2 2 7 2" xfId="4515"/>
    <cellStyle name="千位分隔 2 3" xfId="4516"/>
    <cellStyle name="千位分隔 2 3 2" xfId="4517"/>
    <cellStyle name="千位分隔 2 3 2 2" xfId="4518"/>
    <cellStyle name="千位分隔 2 3 3" xfId="4519"/>
    <cellStyle name="千位分隔 2 3 4" xfId="4520"/>
    <cellStyle name="千位分隔 2 3 5" xfId="4521"/>
    <cellStyle name="千位分隔 2 3 6" xfId="4522"/>
    <cellStyle name="千位分隔 2 4" xfId="4523"/>
    <cellStyle name="千位分隔 2 4 2" xfId="4524"/>
    <cellStyle name="千位分隔 2 4 2 2" xfId="4525"/>
    <cellStyle name="千位分隔 2 4 3" xfId="4526"/>
    <cellStyle name="千位分隔 2 4 3 2" xfId="4527"/>
    <cellStyle name="千位分隔 2 4 4" xfId="4528"/>
    <cellStyle name="千位分隔 2 4 5" xfId="4529"/>
    <cellStyle name="千位分隔 2 5" xfId="4530"/>
    <cellStyle name="千位分隔 2 5 2" xfId="4531"/>
    <cellStyle name="千位分隔 2 5 2 2" xfId="4532"/>
    <cellStyle name="千位分隔 2 5 3" xfId="4533"/>
    <cellStyle name="千位分隔 2 5 3 2" xfId="4534"/>
    <cellStyle name="千位分隔 2 5 4" xfId="4535"/>
    <cellStyle name="千位分隔 2 5 4 2" xfId="4536"/>
    <cellStyle name="千位分隔 2 5 5" xfId="4537"/>
    <cellStyle name="千位分隔 2 6" xfId="4538"/>
    <cellStyle name="千位分隔 2 6 2" xfId="4539"/>
    <cellStyle name="千位分隔 2 7" xfId="4540"/>
    <cellStyle name="千位分隔 2 7 2" xfId="4541"/>
    <cellStyle name="千位分隔 2 9" xfId="4542"/>
    <cellStyle name="千位分隔 3 2 2 4 2" xfId="4543"/>
    <cellStyle name="千位分隔 3 2 2 5" xfId="4544"/>
    <cellStyle name="千位分隔 3 2 4" xfId="4545"/>
    <cellStyle name="千位分隔 3 2 4 3" xfId="4546"/>
    <cellStyle name="千位分隔 3 2 4 3 2" xfId="4547"/>
    <cellStyle name="千位分隔 3 2 4 4 2" xfId="4548"/>
    <cellStyle name="千位分隔 3 2 5" xfId="4549"/>
    <cellStyle name="千位分隔 3 2 5 2" xfId="4550"/>
    <cellStyle name="千位分隔 3 2 6" xfId="4551"/>
    <cellStyle name="千位分隔 3 2 6 2" xfId="4552"/>
    <cellStyle name="千位分隔 3 2 7" xfId="4553"/>
    <cellStyle name="千位分隔 3 2 7 2" xfId="4554"/>
    <cellStyle name="千位分隔 3 3 4 2" xfId="4555"/>
    <cellStyle name="千位分隔 3 3 5" xfId="4556"/>
    <cellStyle name="千位分隔 3 4 2 2" xfId="4557"/>
    <cellStyle name="强调文字颜色 5 2 5" xfId="4558"/>
    <cellStyle name="输出 6 2" xfId="4559"/>
    <cellStyle name="千位分隔 3 4 3" xfId="4560"/>
    <cellStyle name="输出 7" xfId="4561"/>
    <cellStyle name="千位分隔 3 4 3 2" xfId="4562"/>
    <cellStyle name="强调文字颜色 5 3 5" xfId="4563"/>
    <cellStyle name="输出 7 2" xfId="4564"/>
    <cellStyle name="千位分隔 3 4 4" xfId="4565"/>
    <cellStyle name="输出 8" xfId="4566"/>
    <cellStyle name="千位分隔 3 4 4 2" xfId="4567"/>
    <cellStyle name="千位分隔 3 4 5" xfId="4568"/>
    <cellStyle name="输出 9" xfId="4569"/>
    <cellStyle name="千位分隔 3 5 2" xfId="4570"/>
    <cellStyle name="千位分隔 3 5 2 2" xfId="4571"/>
    <cellStyle name="强调文字颜色 6 2 5" xfId="4572"/>
    <cellStyle name="千位分隔 3 5 3" xfId="4573"/>
    <cellStyle name="千位分隔 3 5 3 2" xfId="4574"/>
    <cellStyle name="强调文字颜色 6 3 5" xfId="4575"/>
    <cellStyle name="千位分隔 3 5 4" xfId="4576"/>
    <cellStyle name="千位分隔 3 6" xfId="4577"/>
    <cellStyle name="千位分隔 3 6 3 2" xfId="4578"/>
    <cellStyle name="注释 2 2 2 4" xfId="4579"/>
    <cellStyle name="千位分隔 3 6 4 2" xfId="4580"/>
    <cellStyle name="千位分隔 3 6 5" xfId="4581"/>
    <cellStyle name="千位分隔 3 7" xfId="4582"/>
    <cellStyle name="千位分隔 3 8" xfId="4583"/>
    <cellStyle name="强调文字颜色 4 5 2 3" xfId="4584"/>
    <cellStyle name="千位分隔 3 8 2" xfId="4585"/>
    <cellStyle name="千位分隔 3 9" xfId="4586"/>
    <cellStyle name="千位分隔 3 9 2" xfId="4587"/>
    <cellStyle name="千位分隔 4 10" xfId="4588"/>
    <cellStyle name="千位分隔 4 2 4" xfId="4589"/>
    <cellStyle name="千位分隔 4 2 4 4 2" xfId="4590"/>
    <cellStyle name="千位分隔 4 2 5" xfId="4591"/>
    <cellStyle name="千位分隔 4 2 6" xfId="4592"/>
    <cellStyle name="千位分隔 4 2 6 2" xfId="4593"/>
    <cellStyle name="千位分隔 4 2 7" xfId="4594"/>
    <cellStyle name="千位分隔 4 2 8" xfId="4595"/>
    <cellStyle name="千位分隔 4 3 4" xfId="4596"/>
    <cellStyle name="千位分隔 4 3 5" xfId="4597"/>
    <cellStyle name="千位分隔 4 4 2" xfId="4598"/>
    <cellStyle name="千位分隔 4 4 2 2" xfId="4599"/>
    <cellStyle name="千位分隔 4 4 3" xfId="4600"/>
    <cellStyle name="千位分隔 4 4 3 2" xfId="4601"/>
    <cellStyle name="千位分隔 4 4 5" xfId="4602"/>
    <cellStyle name="千位分隔 4 5" xfId="4603"/>
    <cellStyle name="千位分隔 4 5 2" xfId="4604"/>
    <cellStyle name="千位分隔 4 5 3" xfId="4605"/>
    <cellStyle name="千位分隔 4 5 3 2" xfId="4606"/>
    <cellStyle name="千位分隔 4 6 3 2" xfId="4607"/>
    <cellStyle name="千位分隔 4 6 4 2" xfId="4608"/>
    <cellStyle name="千位分隔 4 6 5" xfId="4609"/>
    <cellStyle name="千位分隔 4 8" xfId="4610"/>
    <cellStyle name="千位分隔 4 8 2" xfId="4611"/>
    <cellStyle name="千位分隔 4 9" xfId="4612"/>
    <cellStyle name="千位分隔 4 9 2" xfId="4613"/>
    <cellStyle name="钎霖_laroux" xfId="4614"/>
    <cellStyle name="强调文字颜色 1 2 2 2" xfId="4615"/>
    <cellStyle name="强调文字颜色 1 2 2 2 2" xfId="4616"/>
    <cellStyle name="强调文字颜色 1 2 2 2 2 2" xfId="4617"/>
    <cellStyle name="强调文字颜色 1 2 2 2 3" xfId="4618"/>
    <cellStyle name="强调文字颜色 1 2 2 3 2" xfId="4619"/>
    <cellStyle name="强调文字颜色 1 2 2 4" xfId="4620"/>
    <cellStyle name="强调文字颜色 1 2 3" xfId="4621"/>
    <cellStyle name="强调文字颜色 1 2 4" xfId="4622"/>
    <cellStyle name="强调文字颜色 1 2 4 2" xfId="4623"/>
    <cellStyle name="强调文字颜色 1 2 4 2 2" xfId="4624"/>
    <cellStyle name="强调文字颜色 1 2 4 3" xfId="4625"/>
    <cellStyle name="强调文字颜色 1 2 5" xfId="4626"/>
    <cellStyle name="强调文字颜色 1 2 6" xfId="4627"/>
    <cellStyle name="强调文字颜色 1 2 7" xfId="4628"/>
    <cellStyle name="强调文字颜色 1 3 2 2 2 2" xfId="4629"/>
    <cellStyle name="强调文字颜色 1 3 2 2 3" xfId="4630"/>
    <cellStyle name="强调文字颜色 1 3 2 3" xfId="4631"/>
    <cellStyle name="强调文字颜色 1 3 2 3 2" xfId="4632"/>
    <cellStyle name="强调文字颜色 1 3 2 4" xfId="4633"/>
    <cellStyle name="强调文字颜色 1 3 3 2" xfId="4634"/>
    <cellStyle name="强调文字颜色 1 3 3 3" xfId="4635"/>
    <cellStyle name="强调文字颜色 1 3 4" xfId="4636"/>
    <cellStyle name="强调文字颜色 1 3 4 2" xfId="4637"/>
    <cellStyle name="强调文字颜色 1 3 5" xfId="4638"/>
    <cellStyle name="强调文字颜色 1 4 2 2" xfId="4639"/>
    <cellStyle name="强调文字颜色 1 4 2 2 2" xfId="4640"/>
    <cellStyle name="强调文字颜色 1 4 2 3" xfId="4641"/>
    <cellStyle name="强调文字颜色 1 4 3" xfId="4642"/>
    <cellStyle name="强调文字颜色 1 4 3 2" xfId="4643"/>
    <cellStyle name="强调文字颜色 1 4 4" xfId="4644"/>
    <cellStyle name="强调文字颜色 1 5 2 2" xfId="4645"/>
    <cellStyle name="强调文字颜色 1 5 2 2 2" xfId="4646"/>
    <cellStyle name="强调文字颜色 1 5 2 3" xfId="4647"/>
    <cellStyle name="强调文字颜色 1 5 3" xfId="4648"/>
    <cellStyle name="强调文字颜色 1 5 3 2" xfId="4649"/>
    <cellStyle name="强调文字颜色 1 5 4" xfId="4650"/>
    <cellStyle name="强调文字颜色 1 6 2 2" xfId="4651"/>
    <cellStyle name="强调文字颜色 1 6 3" xfId="4652"/>
    <cellStyle name="强调文字颜色 1 7 2" xfId="4653"/>
    <cellStyle name="强调文字颜色 1 8" xfId="4654"/>
    <cellStyle name="强调文字颜色 1 9" xfId="4655"/>
    <cellStyle name="强调文字颜色 2 2 3" xfId="4656"/>
    <cellStyle name="强调文字颜色 2 2 4" xfId="4657"/>
    <cellStyle name="强调文字颜色 2 2 5" xfId="4658"/>
    <cellStyle name="强调文字颜色 2 2 6" xfId="4659"/>
    <cellStyle name="强调文字颜色 2 2 7" xfId="4660"/>
    <cellStyle name="强调文字颜色 2 3 2 2" xfId="4661"/>
    <cellStyle name="强调文字颜色 2 3 2 2 2" xfId="4662"/>
    <cellStyle name="强调文字颜色 2 3 2 2 2 2" xfId="4663"/>
    <cellStyle name="强调文字颜色 2 3 2 2 3" xfId="4664"/>
    <cellStyle name="强调文字颜色 2 3 3 2 2" xfId="4665"/>
    <cellStyle name="强调文字颜色 2 3 4 2" xfId="4666"/>
    <cellStyle name="强调文字颜色 2 3 5" xfId="4667"/>
    <cellStyle name="强调文字颜色 2 4 2 2" xfId="4668"/>
    <cellStyle name="强调文字颜色 2 4 2 2 2" xfId="4669"/>
    <cellStyle name="强调文字颜色 2 4 2 3" xfId="4670"/>
    <cellStyle name="强调文字颜色 2 4 3 2" xfId="4671"/>
    <cellStyle name="强调文字颜色 2 4 4" xfId="4672"/>
    <cellStyle name="强调文字颜色 2 5 2" xfId="4673"/>
    <cellStyle name="强调文字颜色 2 5 2 2" xfId="4674"/>
    <cellStyle name="强调文字颜色 2 5 2 2 2" xfId="4675"/>
    <cellStyle name="强调文字颜色 2 5 2 3" xfId="4676"/>
    <cellStyle name="强调文字颜色 2 5 3" xfId="4677"/>
    <cellStyle name="强调文字颜色 2 5 3 2" xfId="4678"/>
    <cellStyle name="强调文字颜色 2 5 4" xfId="4679"/>
    <cellStyle name="强调文字颜色 2 6 2" xfId="4680"/>
    <cellStyle name="强调文字颜色 2 6 2 2" xfId="4681"/>
    <cellStyle name="强调文字颜色 2 6 3" xfId="4682"/>
    <cellStyle name="强调文字颜色 2 7" xfId="4683"/>
    <cellStyle name="强调文字颜色 2 7 2" xfId="4684"/>
    <cellStyle name="强调文字颜色 2 8" xfId="4685"/>
    <cellStyle name="适中 5 2 2" xfId="4686"/>
    <cellStyle name="强调文字颜色 2 9" xfId="4687"/>
    <cellStyle name="强调文字颜色 3 2 3" xfId="4688"/>
    <cellStyle name="强调文字颜色 3 2 3 2 3" xfId="4689"/>
    <cellStyle name="强调文字颜色 3 2 3 3 2" xfId="4690"/>
    <cellStyle name="强调文字颜色 3 2 3 4" xfId="4691"/>
    <cellStyle name="强调文字颜色 3 2 4" xfId="4692"/>
    <cellStyle name="强调文字颜色 3 4 2 2 2" xfId="4693"/>
    <cellStyle name="强调文字颜色 3 5 2 2 2" xfId="4694"/>
    <cellStyle name="强调文字颜色 3 5 2 3" xfId="4695"/>
    <cellStyle name="强调文字颜色 3 5 3 2" xfId="4696"/>
    <cellStyle name="强调文字颜色 3 6" xfId="4697"/>
    <cellStyle name="强调文字颜色 3 7" xfId="4698"/>
    <cellStyle name="强调文字颜色 3 7 2" xfId="4699"/>
    <cellStyle name="强调文字颜色 3 8" xfId="4700"/>
    <cellStyle name="适中 5 3 2" xfId="4701"/>
    <cellStyle name="强调文字颜色 3 9" xfId="4702"/>
    <cellStyle name="强调文字颜色 4 2 2" xfId="4703"/>
    <cellStyle name="强调文字颜色 4 2 3" xfId="4704"/>
    <cellStyle name="强调文字颜色 4 2 3 5" xfId="4705"/>
    <cellStyle name="强调文字颜色 4 2 4" xfId="4706"/>
    <cellStyle name="强调文字颜色 4 2 6" xfId="4707"/>
    <cellStyle name="强调文字颜色 4 2 7" xfId="4708"/>
    <cellStyle name="强调文字颜色 4 3" xfId="4709"/>
    <cellStyle name="强调文字颜色 4 3 2" xfId="4710"/>
    <cellStyle name="强调文字颜色 4 4" xfId="4711"/>
    <cellStyle name="强调文字颜色 4 4 2" xfId="4712"/>
    <cellStyle name="强调文字颜色 4 5" xfId="4713"/>
    <cellStyle name="强调文字颜色 4 5 2" xfId="4714"/>
    <cellStyle name="强调文字颜色 4 5 2 2 2" xfId="4715"/>
    <cellStyle name="强调文字颜色 4 5 4" xfId="4716"/>
    <cellStyle name="强调文字颜色 4 6" xfId="4717"/>
    <cellStyle name="强调文字颜色 4 6 2" xfId="4718"/>
    <cellStyle name="强调文字颜色 4 6 3" xfId="4719"/>
    <cellStyle name="强调文字颜色 4 7" xfId="4720"/>
    <cellStyle name="强调文字颜色 4 7 2" xfId="4721"/>
    <cellStyle name="强调文字颜色 4 8" xfId="4722"/>
    <cellStyle name="强调文字颜色 4 9" xfId="4723"/>
    <cellStyle name="强调文字颜色 5 2 2" xfId="4724"/>
    <cellStyle name="强调文字颜色 5 2 2 2" xfId="4725"/>
    <cellStyle name="强调文字颜色 5 2 2 2 2" xfId="4726"/>
    <cellStyle name="强调文字颜色 5 2 2 2 2 2" xfId="4727"/>
    <cellStyle name="强调文字颜色 5 2 2 2 3" xfId="4728"/>
    <cellStyle name="强调文字颜色 5 2 2 3" xfId="4729"/>
    <cellStyle name="强调文字颜色 5 2 2 3 2" xfId="4730"/>
    <cellStyle name="强调文字颜色 5 2 2 4" xfId="4731"/>
    <cellStyle name="强调文字颜色 5 2 3 2" xfId="4732"/>
    <cellStyle name="强调文字颜色 5 2 3 2 2" xfId="4733"/>
    <cellStyle name="强调文字颜色 5 2 3 2 2 2" xfId="4734"/>
    <cellStyle name="强调文字颜色 5 2 3 2 3" xfId="4735"/>
    <cellStyle name="强调文字颜色 5 2 3 3" xfId="4736"/>
    <cellStyle name="强调文字颜色 5 2 3 3 2" xfId="4737"/>
    <cellStyle name="强调文字颜色 5 2 3 4" xfId="4738"/>
    <cellStyle name="强调文字颜色 5 2 3 5" xfId="4739"/>
    <cellStyle name="强调文字颜色 5 2 4" xfId="4740"/>
    <cellStyle name="强调文字颜色 5 2 4 2" xfId="4741"/>
    <cellStyle name="强调文字颜色 5 2 4 2 2" xfId="4742"/>
    <cellStyle name="强调文字颜色 5 2 4 3" xfId="4743"/>
    <cellStyle name="强调文字颜色 5 2 5 2" xfId="4744"/>
    <cellStyle name="输出 6 2 2" xfId="4745"/>
    <cellStyle name="强调文字颜色 5 2 6" xfId="4746"/>
    <cellStyle name="输出 6 3" xfId="4747"/>
    <cellStyle name="强调文字颜色 5 2 7" xfId="4748"/>
    <cellStyle name="强调文字颜色 5 3" xfId="4749"/>
    <cellStyle name="强调文字颜色 5 3 2" xfId="4750"/>
    <cellStyle name="强调文字颜色 5 3 2 2" xfId="4751"/>
    <cellStyle name="强调文字颜色 5 3 2 2 2" xfId="4752"/>
    <cellStyle name="强调文字颜色 5 3 2 3" xfId="4753"/>
    <cellStyle name="强调文字颜色 5 3 2 4" xfId="4754"/>
    <cellStyle name="强调文字颜色 5 3 3 2 2" xfId="4755"/>
    <cellStyle name="强调文字颜色 5 3 3 3" xfId="4756"/>
    <cellStyle name="强调文字颜色 5 4" xfId="4757"/>
    <cellStyle name="强调文字颜色 5 4 2" xfId="4758"/>
    <cellStyle name="强调文字颜色 5 4 2 2" xfId="4759"/>
    <cellStyle name="强调文字颜色 5 4 2 3" xfId="4760"/>
    <cellStyle name="强调文字颜色 5 4 4" xfId="4761"/>
    <cellStyle name="强调文字颜色 5 5" xfId="4762"/>
    <cellStyle name="强调文字颜色 5 5 2 2" xfId="4763"/>
    <cellStyle name="强调文字颜色 5 5 2 2 2" xfId="4764"/>
    <cellStyle name="强调文字颜色 5 5 2 3" xfId="4765"/>
    <cellStyle name="强调文字颜色 5 5 3" xfId="4766"/>
    <cellStyle name="强调文字颜色 5 5 3 2" xfId="4767"/>
    <cellStyle name="强调文字颜色 5 5 4" xfId="4768"/>
    <cellStyle name="强调文字颜色 5 6" xfId="4769"/>
    <cellStyle name="强调文字颜色 5 6 2" xfId="4770"/>
    <cellStyle name="强调文字颜色 5 6 2 2" xfId="4771"/>
    <cellStyle name="强调文字颜色 5 6 3" xfId="4772"/>
    <cellStyle name="强调文字颜色 5 7 2" xfId="4773"/>
    <cellStyle name="强调文字颜色 5 8" xfId="4774"/>
    <cellStyle name="强调文字颜色 5 9" xfId="4775"/>
    <cellStyle name="强调文字颜色 6 2" xfId="4776"/>
    <cellStyle name="强调文字颜色 6 2 2" xfId="4777"/>
    <cellStyle name="强调文字颜色 6 2 2 2" xfId="4778"/>
    <cellStyle name="强调文字颜色 6 2 2 2 2" xfId="4779"/>
    <cellStyle name="强调文字颜色 6 2 2 2 3" xfId="4780"/>
    <cellStyle name="强调文字颜色 6 2 2 3" xfId="4781"/>
    <cellStyle name="数字 2 3" xfId="4782"/>
    <cellStyle name="强调文字颜色 6 2 2 3 2" xfId="4783"/>
    <cellStyle name="强调文字颜色 6 2 2 4" xfId="4784"/>
    <cellStyle name="强调文字颜色 6 2 3" xfId="4785"/>
    <cellStyle name="强调文字颜色 6 2 3 2" xfId="4786"/>
    <cellStyle name="强调文字颜色 6 2 3 2 2" xfId="4787"/>
    <cellStyle name="强调文字颜色 6 2 3 2 2 2" xfId="4788"/>
    <cellStyle name="强调文字颜色 6 2 3 2 3" xfId="4789"/>
    <cellStyle name="强调文字颜色 6 2 3 3 2" xfId="4790"/>
    <cellStyle name="强调文字颜色 6 2 3 4" xfId="4791"/>
    <cellStyle name="强调文字颜色 6 2 3 5" xfId="4792"/>
    <cellStyle name="强调文字颜色 6 2 4" xfId="4793"/>
    <cellStyle name="强调文字颜色 6 2 4 2" xfId="4794"/>
    <cellStyle name="适中 3 3" xfId="4795"/>
    <cellStyle name="强调文字颜色 6 2 4 2 2" xfId="4796"/>
    <cellStyle name="强调文字颜色 6 2 4 3" xfId="4797"/>
    <cellStyle name="强调文字颜色 6 2 5 2" xfId="4798"/>
    <cellStyle name="强调文字颜色 6 2 6" xfId="4799"/>
    <cellStyle name="强调文字颜色 6 2 7" xfId="4800"/>
    <cellStyle name="强调文字颜色 6 3" xfId="4801"/>
    <cellStyle name="强调文字颜色 6 3 2" xfId="4802"/>
    <cellStyle name="强调文字颜色 6 3 2 2" xfId="4803"/>
    <cellStyle name="强调文字颜色 6 3 2 2 2" xfId="4804"/>
    <cellStyle name="强调文字颜色 6 3 2 2 2 2" xfId="4805"/>
    <cellStyle name="强调文字颜色 6 3 2 3" xfId="4806"/>
    <cellStyle name="强调文字颜色 6 3 2 3 2" xfId="4807"/>
    <cellStyle name="强调文字颜色 6 3 2 4" xfId="4808"/>
    <cellStyle name="强调文字颜色 6 3 3 3" xfId="4809"/>
    <cellStyle name="强调文字颜色 6 3 4 2" xfId="4810"/>
    <cellStyle name="强调文字颜色 6 4" xfId="4811"/>
    <cellStyle name="强调文字颜色 6 4 2" xfId="4812"/>
    <cellStyle name="强调文字颜色 6 4 2 2" xfId="4813"/>
    <cellStyle name="强调文字颜色 6 4 2 2 2" xfId="4814"/>
    <cellStyle name="强调文字颜色 6 4 2 3" xfId="4815"/>
    <cellStyle name="强调文字颜色 6 4 3 2" xfId="4816"/>
    <cellStyle name="强调文字颜色 6 4 4" xfId="4817"/>
    <cellStyle name="强调文字颜色 6 5" xfId="4818"/>
    <cellStyle name="强调文字颜色 6 5 2" xfId="4819"/>
    <cellStyle name="强调文字颜色 6 5 2 2" xfId="4820"/>
    <cellStyle name="强调文字颜色 6 5 2 2 2" xfId="4821"/>
    <cellStyle name="强调文字颜色 6 5 2 3" xfId="4822"/>
    <cellStyle name="强调文字颜色 6 5 3" xfId="4823"/>
    <cellStyle name="强调文字颜色 6 5 3 2" xfId="4824"/>
    <cellStyle name="强调文字颜色 6 5 4" xfId="4825"/>
    <cellStyle name="强调文字颜色 6 6" xfId="4826"/>
    <cellStyle name="强调文字颜色 6 6 2" xfId="4827"/>
    <cellStyle name="强调文字颜色 6 6 2 2" xfId="4828"/>
    <cellStyle name="强调文字颜色 6 6 3" xfId="4829"/>
    <cellStyle name="强调文字颜色 6 7" xfId="4830"/>
    <cellStyle name="强调文字颜色 6 7 2" xfId="4831"/>
    <cellStyle name="强调文字颜色 6 8" xfId="4832"/>
    <cellStyle name="强调文字颜色 6 9" xfId="4833"/>
    <cellStyle name="适中 2 2 2" xfId="4834"/>
    <cellStyle name="适中 2 2 2 2" xfId="4835"/>
    <cellStyle name="适中 2 2 2 2 2" xfId="4836"/>
    <cellStyle name="适中 2 2 2 3" xfId="4837"/>
    <cellStyle name="适中 2 2 3 2" xfId="4838"/>
    <cellStyle name="适中 2 2 4" xfId="4839"/>
    <cellStyle name="适中 2 3" xfId="4840"/>
    <cellStyle name="适中 2 3 2" xfId="4841"/>
    <cellStyle name="适中 2 3 2 2" xfId="4842"/>
    <cellStyle name="适中 2 4" xfId="4843"/>
    <cellStyle name="适中 2 5" xfId="4844"/>
    <cellStyle name="适中 3 2" xfId="4845"/>
    <cellStyle name="适中 3 2 2" xfId="4846"/>
    <cellStyle name="适中 3 2 2 3" xfId="4847"/>
    <cellStyle name="适中 3 2 3" xfId="4848"/>
    <cellStyle name="适中 3 2 3 2" xfId="4849"/>
    <cellStyle name="适中 3 2 4" xfId="4850"/>
    <cellStyle name="适中 3 3 2" xfId="4851"/>
    <cellStyle name="适中 3 3 2 2" xfId="4852"/>
    <cellStyle name="适中 3 3 3" xfId="4853"/>
    <cellStyle name="适中 3 4" xfId="4854"/>
    <cellStyle name="适中 3 4 2" xfId="4855"/>
    <cellStyle name="适中 3 5" xfId="4856"/>
    <cellStyle name="适中 4" xfId="4857"/>
    <cellStyle name="适中 4 2" xfId="4858"/>
    <cellStyle name="适中 4 2 2" xfId="4859"/>
    <cellStyle name="适中 4 3" xfId="4860"/>
    <cellStyle name="适中 4 3 2" xfId="4861"/>
    <cellStyle name="适中 4 4" xfId="4862"/>
    <cellStyle name="适中 5 2" xfId="4863"/>
    <cellStyle name="适中 5 2 2 2" xfId="4864"/>
    <cellStyle name="适中 5 3" xfId="4865"/>
    <cellStyle name="适中 5 4" xfId="4866"/>
    <cellStyle name="适中 6 2" xfId="4867"/>
    <cellStyle name="适中 6 2 2" xfId="4868"/>
    <cellStyle name="适中 6 3" xfId="4869"/>
    <cellStyle name="适中 7" xfId="4870"/>
    <cellStyle name="适中 7 2" xfId="4871"/>
    <cellStyle name="输出 2 2 2" xfId="4872"/>
    <cellStyle name="输出 2 2 2 2" xfId="4873"/>
    <cellStyle name="输出 2 2 2 3" xfId="4874"/>
    <cellStyle name="输出 2 2 3" xfId="4875"/>
    <cellStyle name="输出 2 2 3 2" xfId="4876"/>
    <cellStyle name="输出 2 3" xfId="4877"/>
    <cellStyle name="输出 2 3 2" xfId="4878"/>
    <cellStyle name="输出 2 3 2 2" xfId="4879"/>
    <cellStyle name="输出 2 3 2 2 2" xfId="4880"/>
    <cellStyle name="输出 2 3 3 2" xfId="4881"/>
    <cellStyle name="输出 2 4" xfId="4882"/>
    <cellStyle name="输出 2 4 2" xfId="4883"/>
    <cellStyle name="输出 2 4 2 2" xfId="4884"/>
    <cellStyle name="输出 2 4 3" xfId="4885"/>
    <cellStyle name="输出 2 5" xfId="4886"/>
    <cellStyle name="输出 2 5 2" xfId="4887"/>
    <cellStyle name="输出 2 6" xfId="4888"/>
    <cellStyle name="输出 2 7" xfId="4889"/>
    <cellStyle name="输出 3 2" xfId="4890"/>
    <cellStyle name="输出 3 2 2" xfId="4891"/>
    <cellStyle name="输出 3 2 2 2" xfId="4892"/>
    <cellStyle name="输出 3 2 2 2 2" xfId="4893"/>
    <cellStyle name="输出 3 2 3 2" xfId="4894"/>
    <cellStyle name="输出 3 2 4" xfId="4895"/>
    <cellStyle name="输出 3 3" xfId="4896"/>
    <cellStyle name="输出 3 3 2" xfId="4897"/>
    <cellStyle name="输出 3 3 2 2" xfId="4898"/>
    <cellStyle name="输出 3 3 3" xfId="4899"/>
    <cellStyle name="输出 3 4" xfId="4900"/>
    <cellStyle name="输出 3 4 2" xfId="4901"/>
    <cellStyle name="输出 3 5" xfId="4902"/>
    <cellStyle name="输出 4" xfId="4903"/>
    <cellStyle name="输出 5" xfId="4904"/>
    <cellStyle name="输出 5 2" xfId="4905"/>
    <cellStyle name="输出 5 2 2" xfId="4906"/>
    <cellStyle name="输出 5 2 2 2" xfId="4907"/>
    <cellStyle name="输出 5 2 3" xfId="4908"/>
    <cellStyle name="输出 5 3" xfId="4909"/>
    <cellStyle name="输出 5 3 2" xfId="4910"/>
    <cellStyle name="输出 5 4" xfId="4911"/>
    <cellStyle name="输入 2 2 2" xfId="4912"/>
    <cellStyle name="输入 2 2 2 2" xfId="4913"/>
    <cellStyle name="输入 2 2 2 2 2" xfId="4914"/>
    <cellStyle name="输入 2 2 3" xfId="4915"/>
    <cellStyle name="输入 2 2 3 2" xfId="4916"/>
    <cellStyle name="输入 2 2 4" xfId="4917"/>
    <cellStyle name="输入 2 3" xfId="4918"/>
    <cellStyle name="输入 2 3 2" xfId="4919"/>
    <cellStyle name="输入 2 3 2 2" xfId="4920"/>
    <cellStyle name="输入 2 3 3" xfId="4921"/>
    <cellStyle name="输入 2 4" xfId="4922"/>
    <cellStyle name="输入 2 4 2" xfId="4923"/>
    <cellStyle name="输入 3 2" xfId="4924"/>
    <cellStyle name="输入 3 2 2" xfId="4925"/>
    <cellStyle name="输入 3 2 2 2" xfId="4926"/>
    <cellStyle name="输入 3 2 2 2 2" xfId="4927"/>
    <cellStyle name="输入 3 2 2 3" xfId="4928"/>
    <cellStyle name="输入 3 2 3" xfId="4929"/>
    <cellStyle name="输入 3 2 3 2" xfId="4930"/>
    <cellStyle name="输入 3 3" xfId="4931"/>
    <cellStyle name="输入 3 3 2 2" xfId="4932"/>
    <cellStyle name="输入 3 3 3" xfId="4933"/>
    <cellStyle name="输入 3 4" xfId="4934"/>
    <cellStyle name="输入 3 4 2" xfId="4935"/>
    <cellStyle name="输入 4" xfId="4936"/>
    <cellStyle name="输入 4 2" xfId="4937"/>
    <cellStyle name="输入 4 2 2" xfId="4938"/>
    <cellStyle name="输入 4 2 2 2" xfId="4939"/>
    <cellStyle name="输入 4 3" xfId="4940"/>
    <cellStyle name="输入 4 3 2" xfId="4941"/>
    <cellStyle name="输入 4 4" xfId="4942"/>
    <cellStyle name="输入 5 2 2" xfId="4943"/>
    <cellStyle name="输入 6 3" xfId="4944"/>
    <cellStyle name="输入 5 2 2 2" xfId="4945"/>
    <cellStyle name="输入 5 2 3" xfId="4946"/>
    <cellStyle name="输入 5 3" xfId="4947"/>
    <cellStyle name="输入 5 3 2" xfId="4948"/>
    <cellStyle name="注释 4" xfId="4949"/>
    <cellStyle name="输入 5 4" xfId="4950"/>
    <cellStyle name="输入 6 2 2" xfId="4951"/>
    <cellStyle name="数字" xfId="4952"/>
    <cellStyle name="数字 2" xfId="4953"/>
    <cellStyle name="数字 2 2" xfId="4954"/>
    <cellStyle name="数字 2 2 2" xfId="4955"/>
    <cellStyle name="数字 2 2 3" xfId="4956"/>
    <cellStyle name="数字 2 3 2" xfId="4957"/>
    <cellStyle name="数字 3" xfId="4958"/>
    <cellStyle name="数字 3 2" xfId="4959"/>
    <cellStyle name="数字 3 2 2" xfId="4960"/>
    <cellStyle name="数字 3 3" xfId="4961"/>
    <cellStyle name="数字 4 2" xfId="4962"/>
    <cellStyle name="数字 5" xfId="4963"/>
    <cellStyle name="未定义" xfId="4964"/>
    <cellStyle name="着色 1" xfId="4965"/>
    <cellStyle name="着色 1 2" xfId="4966"/>
    <cellStyle name="着色 2" xfId="4967"/>
    <cellStyle name="着色 2 2" xfId="4968"/>
    <cellStyle name="着色 3" xfId="4969"/>
    <cellStyle name="着色 3 2" xfId="4970"/>
    <cellStyle name="着色 5 2" xfId="4971"/>
    <cellStyle name="着色 6" xfId="4972"/>
    <cellStyle name="着色 6 2" xfId="4973"/>
    <cellStyle name="寘嬫愗傝 [0.00]_Region Orders (2)" xfId="4974"/>
    <cellStyle name="注释 2" xfId="4975"/>
    <cellStyle name="注释 2 2 2 3" xfId="4976"/>
    <cellStyle name="注释 2 2 3 2" xfId="4977"/>
    <cellStyle name="注释 2 2 3 3" xfId="4978"/>
    <cellStyle name="注释 2 2 5" xfId="4979"/>
    <cellStyle name="注释 2 5" xfId="4980"/>
    <cellStyle name="注释 3 4 2" xfId="4981"/>
    <cellStyle name="注释 5" xfId="4982"/>
    <cellStyle name="注释 5 3 2" xfId="4983"/>
    <cellStyle name="注释 6 2" xfId="4984"/>
    <cellStyle name="注释 6 2 2" xfId="4985"/>
    <cellStyle name="注释 6 3" xfId="4986"/>
    <cellStyle name="注释 7" xfId="4987"/>
    <cellStyle name="注释 7 2" xfId="4988"/>
    <cellStyle name="注释 8" xfId="4989"/>
    <cellStyle name="注释 9" xfId="4990"/>
  </cellStyles>
  <dxfs count="2">
    <dxf>
      <font>
        <b val="1"/>
        <i val="0"/>
      </font>
    </dxf>
    <dxf>
      <font>
        <b val="0"/>
        <color indexed="1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"/>
      <sheetName val="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tabSelected="1" workbookViewId="0">
      <selection activeCell="I25" sqref="I25"/>
    </sheetView>
  </sheetViews>
  <sheetFormatPr defaultColWidth="9" defaultRowHeight="14.25" outlineLevelCol="6"/>
  <cols>
    <col min="1" max="1" width="44.6" customWidth="1"/>
    <col min="2" max="3" width="12.1" customWidth="1"/>
    <col min="4" max="4" width="15.1" customWidth="1"/>
  </cols>
  <sheetData>
    <row r="1" spans="1:4">
      <c r="A1" s="209"/>
      <c r="B1" s="209"/>
      <c r="C1" s="209"/>
      <c r="D1" s="209"/>
    </row>
    <row r="2" ht="18" customHeight="1" spans="1:2">
      <c r="A2" s="169" t="s">
        <v>0</v>
      </c>
      <c r="B2" s="195"/>
    </row>
    <row r="3" ht="24" spans="1:4">
      <c r="A3" s="210" t="s">
        <v>1</v>
      </c>
      <c r="B3" s="210"/>
      <c r="C3" s="210"/>
      <c r="D3" s="210"/>
    </row>
    <row r="4" spans="1:4">
      <c r="A4" s="173"/>
      <c r="B4" s="195"/>
      <c r="D4" s="158" t="s">
        <v>2</v>
      </c>
    </row>
    <row r="5" ht="37.35" customHeight="1" spans="1:4">
      <c r="A5" s="211" t="s">
        <v>3</v>
      </c>
      <c r="B5" s="115" t="s">
        <v>4</v>
      </c>
      <c r="C5" s="116" t="s">
        <v>5</v>
      </c>
      <c r="D5" s="116" t="s">
        <v>6</v>
      </c>
    </row>
    <row r="6" ht="15.6" customHeight="1" spans="1:4">
      <c r="A6" s="212" t="s">
        <v>7</v>
      </c>
      <c r="B6" s="196">
        <f>SUM(B7:B22)</f>
        <v>80200</v>
      </c>
      <c r="C6" s="196">
        <f>SUM(C7:C22)</f>
        <v>71580</v>
      </c>
      <c r="D6" s="197">
        <f>B6/C6*100</f>
        <v>112.04</v>
      </c>
    </row>
    <row r="7" ht="15.6" customHeight="1" spans="1:4">
      <c r="A7" s="213" t="s">
        <v>8</v>
      </c>
      <c r="B7" s="196">
        <v>37900</v>
      </c>
      <c r="C7" s="198">
        <v>23361</v>
      </c>
      <c r="D7" s="197">
        <f t="shared" ref="D7:D32" si="0">B7/C7*100</f>
        <v>162.24</v>
      </c>
    </row>
    <row r="8" ht="15.6" customHeight="1" spans="1:4">
      <c r="A8" s="213" t="s">
        <v>9</v>
      </c>
      <c r="B8" s="196"/>
      <c r="C8" s="198">
        <v>11605</v>
      </c>
      <c r="D8" s="197"/>
    </row>
    <row r="9" ht="15.6" customHeight="1" spans="1:4">
      <c r="A9" s="213" t="s">
        <v>10</v>
      </c>
      <c r="B9" s="196">
        <v>13000</v>
      </c>
      <c r="C9" s="198">
        <v>12623</v>
      </c>
      <c r="D9" s="197">
        <f t="shared" si="0"/>
        <v>102.99</v>
      </c>
    </row>
    <row r="10" ht="15.6" customHeight="1" spans="1:7">
      <c r="A10" s="213" t="s">
        <v>11</v>
      </c>
      <c r="B10" s="196"/>
      <c r="C10" s="198"/>
      <c r="D10" s="197"/>
      <c r="G10" s="114"/>
    </row>
    <row r="11" ht="15.6" customHeight="1" spans="1:4">
      <c r="A11" s="213" t="s">
        <v>12</v>
      </c>
      <c r="B11" s="196">
        <v>5000</v>
      </c>
      <c r="C11" s="198">
        <v>3759</v>
      </c>
      <c r="D11" s="197">
        <f t="shared" si="0"/>
        <v>133.01</v>
      </c>
    </row>
    <row r="12" ht="15.6" customHeight="1" spans="1:4">
      <c r="A12" s="213" t="s">
        <v>13</v>
      </c>
      <c r="B12" s="196">
        <v>200</v>
      </c>
      <c r="C12" s="198">
        <v>198</v>
      </c>
      <c r="D12" s="197">
        <f t="shared" si="0"/>
        <v>101.01</v>
      </c>
    </row>
    <row r="13" ht="15.6" customHeight="1" spans="1:4">
      <c r="A13" s="213" t="s">
        <v>14</v>
      </c>
      <c r="B13" s="196">
        <v>3300</v>
      </c>
      <c r="C13" s="198">
        <v>3023</v>
      </c>
      <c r="D13" s="197">
        <f t="shared" si="0"/>
        <v>109.16</v>
      </c>
    </row>
    <row r="14" ht="15.6" customHeight="1" spans="1:4">
      <c r="A14" s="213" t="s">
        <v>15</v>
      </c>
      <c r="B14" s="196">
        <v>5000</v>
      </c>
      <c r="C14" s="198">
        <v>4725</v>
      </c>
      <c r="D14" s="197">
        <f t="shared" si="0"/>
        <v>105.82</v>
      </c>
    </row>
    <row r="15" ht="15.6" customHeight="1" spans="1:4">
      <c r="A15" s="213" t="s">
        <v>16</v>
      </c>
      <c r="B15" s="196">
        <v>1700</v>
      </c>
      <c r="C15" s="198">
        <v>1511</v>
      </c>
      <c r="D15" s="197">
        <f t="shared" si="0"/>
        <v>112.51</v>
      </c>
    </row>
    <row r="16" ht="15.6" customHeight="1" spans="1:4">
      <c r="A16" s="213" t="s">
        <v>17</v>
      </c>
      <c r="B16" s="196">
        <v>1600</v>
      </c>
      <c r="C16" s="198">
        <v>1292</v>
      </c>
      <c r="D16" s="197">
        <f t="shared" si="0"/>
        <v>123.84</v>
      </c>
    </row>
    <row r="17" ht="15.6" customHeight="1" spans="1:4">
      <c r="A17" s="213" t="s">
        <v>18</v>
      </c>
      <c r="B17" s="196">
        <v>3000</v>
      </c>
      <c r="C17" s="198">
        <v>2578</v>
      </c>
      <c r="D17" s="197">
        <f t="shared" si="0"/>
        <v>116.37</v>
      </c>
    </row>
    <row r="18" ht="15.6" customHeight="1" spans="1:4">
      <c r="A18" s="213" t="s">
        <v>19</v>
      </c>
      <c r="B18" s="196">
        <v>400</v>
      </c>
      <c r="C18" s="198">
        <v>409</v>
      </c>
      <c r="D18" s="197">
        <f t="shared" si="0"/>
        <v>97.8</v>
      </c>
    </row>
    <row r="19" ht="15.6" customHeight="1" spans="1:4">
      <c r="A19" s="213" t="s">
        <v>20</v>
      </c>
      <c r="B19" s="196">
        <v>600</v>
      </c>
      <c r="C19" s="198">
        <v>919</v>
      </c>
      <c r="D19" s="197">
        <f t="shared" si="0"/>
        <v>65.29</v>
      </c>
    </row>
    <row r="20" ht="15.6" customHeight="1" spans="1:4">
      <c r="A20" s="213" t="s">
        <v>21</v>
      </c>
      <c r="B20" s="196">
        <v>8500</v>
      </c>
      <c r="C20" s="198">
        <v>5577</v>
      </c>
      <c r="D20" s="197">
        <f t="shared" si="0"/>
        <v>152.41</v>
      </c>
    </row>
    <row r="21" ht="15.6" customHeight="1" spans="1:4">
      <c r="A21" s="213" t="s">
        <v>22</v>
      </c>
      <c r="B21" s="196"/>
      <c r="C21" s="198"/>
      <c r="D21" s="197"/>
    </row>
    <row r="22" ht="15.6" customHeight="1" spans="1:4">
      <c r="A22" s="213" t="s">
        <v>23</v>
      </c>
      <c r="B22" s="196"/>
      <c r="C22" s="198"/>
      <c r="D22" s="197"/>
    </row>
    <row r="23" ht="15.6" customHeight="1" spans="1:4">
      <c r="A23" s="212" t="s">
        <v>24</v>
      </c>
      <c r="B23" s="196">
        <f>SUM(B24:B31)</f>
        <v>13000</v>
      </c>
      <c r="C23" s="196">
        <f>SUM(C24:C31)</f>
        <v>17183</v>
      </c>
      <c r="D23" s="197">
        <f t="shared" si="0"/>
        <v>75.66</v>
      </c>
    </row>
    <row r="24" ht="15.6" customHeight="1" spans="1:4">
      <c r="A24" s="213" t="s">
        <v>25</v>
      </c>
      <c r="B24" s="196">
        <v>4100</v>
      </c>
      <c r="C24" s="198">
        <v>4900</v>
      </c>
      <c r="D24" s="197">
        <f t="shared" si="0"/>
        <v>83.67</v>
      </c>
    </row>
    <row r="25" ht="15.6" customHeight="1" spans="1:4">
      <c r="A25" s="213" t="s">
        <v>26</v>
      </c>
      <c r="B25" s="196">
        <v>2500</v>
      </c>
      <c r="C25" s="198">
        <v>4067</v>
      </c>
      <c r="D25" s="197">
        <f t="shared" si="0"/>
        <v>61.47</v>
      </c>
    </row>
    <row r="26" ht="15.6" customHeight="1" spans="1:4">
      <c r="A26" s="213" t="s">
        <v>27</v>
      </c>
      <c r="B26" s="196">
        <v>3000</v>
      </c>
      <c r="C26" s="198">
        <v>3232</v>
      </c>
      <c r="D26" s="197">
        <f t="shared" si="0"/>
        <v>92.82</v>
      </c>
    </row>
    <row r="27" ht="15.6" customHeight="1" spans="1:4">
      <c r="A27" s="213" t="s">
        <v>28</v>
      </c>
      <c r="B27" s="196">
        <v>200</v>
      </c>
      <c r="C27" s="198">
        <v>564</v>
      </c>
      <c r="D27" s="197">
        <f t="shared" si="0"/>
        <v>35.46</v>
      </c>
    </row>
    <row r="28" ht="15.6" customHeight="1" spans="1:4">
      <c r="A28" s="213" t="s">
        <v>29</v>
      </c>
      <c r="B28" s="196">
        <v>2000</v>
      </c>
      <c r="C28" s="198">
        <v>1904</v>
      </c>
      <c r="D28" s="197">
        <f t="shared" si="0"/>
        <v>105.04</v>
      </c>
    </row>
    <row r="29" ht="15.6" customHeight="1" spans="1:4">
      <c r="A29" s="213" t="s">
        <v>30</v>
      </c>
      <c r="B29" s="196">
        <v>200</v>
      </c>
      <c r="C29" s="198"/>
      <c r="D29" s="197"/>
    </row>
    <row r="30" ht="15.6" customHeight="1" spans="1:4">
      <c r="A30" s="213" t="s">
        <v>31</v>
      </c>
      <c r="B30" s="196">
        <v>1000</v>
      </c>
      <c r="C30" s="198"/>
      <c r="D30" s="197"/>
    </row>
    <row r="31" ht="15.6" customHeight="1" spans="1:4">
      <c r="A31" s="213" t="s">
        <v>32</v>
      </c>
      <c r="B31" s="196"/>
      <c r="C31" s="198">
        <v>2516</v>
      </c>
      <c r="D31" s="197"/>
    </row>
    <row r="32" ht="15.6" customHeight="1" spans="1:4">
      <c r="A32" s="214" t="s">
        <v>33</v>
      </c>
      <c r="B32" s="196">
        <f>SUM(B6,B23)</f>
        <v>93200</v>
      </c>
      <c r="C32" s="196">
        <f>SUM(C6,C23)</f>
        <v>88763</v>
      </c>
      <c r="D32" s="197">
        <f t="shared" si="0"/>
        <v>105</v>
      </c>
    </row>
    <row r="33" ht="15.6" customHeight="1" spans="1:4">
      <c r="A33" s="215" t="s">
        <v>34</v>
      </c>
      <c r="B33" s="196"/>
      <c r="C33" s="198"/>
      <c r="D33" s="201"/>
    </row>
    <row r="34" ht="15.6" customHeight="1" spans="1:4">
      <c r="A34" s="215" t="s">
        <v>35</v>
      </c>
      <c r="B34" s="198">
        <f>B35</f>
        <v>48643</v>
      </c>
      <c r="C34" s="202">
        <v>128529</v>
      </c>
      <c r="D34" s="197">
        <f t="shared" ref="D34:D45" si="1">B34/C34*100</f>
        <v>37.85</v>
      </c>
    </row>
    <row r="35" ht="15.6" customHeight="1" spans="1:4">
      <c r="A35" s="216" t="s">
        <v>36</v>
      </c>
      <c r="B35" s="198">
        <f>SUM(B36:B38)</f>
        <v>48643</v>
      </c>
      <c r="C35" s="202">
        <v>128529</v>
      </c>
      <c r="D35" s="197">
        <f t="shared" si="1"/>
        <v>37.85</v>
      </c>
    </row>
    <row r="36" ht="15.6" customHeight="1" spans="1:4">
      <c r="A36" s="217" t="s">
        <v>37</v>
      </c>
      <c r="B36" s="204">
        <v>5314</v>
      </c>
      <c r="C36" s="202">
        <v>17735</v>
      </c>
      <c r="D36" s="197">
        <f t="shared" si="1"/>
        <v>29.96</v>
      </c>
    </row>
    <row r="37" ht="15.6" customHeight="1" spans="1:4">
      <c r="A37" s="217" t="s">
        <v>38</v>
      </c>
      <c r="B37" s="204">
        <v>20835</v>
      </c>
      <c r="C37" s="202">
        <v>37723</v>
      </c>
      <c r="D37" s="197">
        <f t="shared" si="1"/>
        <v>55.23</v>
      </c>
    </row>
    <row r="38" ht="15.6" customHeight="1" spans="1:4">
      <c r="A38" s="217" t="s">
        <v>39</v>
      </c>
      <c r="B38" s="204">
        <v>22494</v>
      </c>
      <c r="C38" s="202">
        <v>73071</v>
      </c>
      <c r="D38" s="197">
        <f t="shared" si="1"/>
        <v>30.78</v>
      </c>
    </row>
    <row r="39" ht="15.6" customHeight="1" spans="1:4">
      <c r="A39" s="218" t="s">
        <v>40</v>
      </c>
      <c r="B39" s="196"/>
      <c r="C39" s="202"/>
      <c r="D39" s="197"/>
    </row>
    <row r="40" ht="15.6" customHeight="1" spans="1:4">
      <c r="A40" s="219" t="s">
        <v>41</v>
      </c>
      <c r="B40" s="196"/>
      <c r="C40" s="202">
        <v>18150</v>
      </c>
      <c r="D40" s="197"/>
    </row>
    <row r="41" ht="15.6" customHeight="1" spans="1:4">
      <c r="A41" s="216" t="s">
        <v>42</v>
      </c>
      <c r="B41" s="204">
        <v>32000</v>
      </c>
      <c r="C41" s="202">
        <v>64800</v>
      </c>
      <c r="D41" s="197">
        <f t="shared" si="1"/>
        <v>49.38</v>
      </c>
    </row>
    <row r="42" ht="15.6" customHeight="1" spans="1:4">
      <c r="A42" s="219" t="s">
        <v>43</v>
      </c>
      <c r="B42" s="204">
        <v>14500</v>
      </c>
      <c r="C42" s="202">
        <v>7703</v>
      </c>
      <c r="D42" s="197">
        <f t="shared" si="1"/>
        <v>188.24</v>
      </c>
    </row>
    <row r="43" ht="15.6" customHeight="1" spans="1:4">
      <c r="A43" s="220" t="s">
        <v>44</v>
      </c>
      <c r="B43" s="196"/>
      <c r="C43" s="202">
        <v>11400</v>
      </c>
      <c r="D43" s="197"/>
    </row>
    <row r="44" ht="15.6" customHeight="1" spans="1:4">
      <c r="A44" s="219" t="s">
        <v>45</v>
      </c>
      <c r="B44" s="196"/>
      <c r="C44" s="202"/>
      <c r="D44" s="197"/>
    </row>
    <row r="45" ht="15.6" customHeight="1" spans="1:4">
      <c r="A45" s="214" t="s">
        <v>46</v>
      </c>
      <c r="B45" s="196">
        <f>SUM(B32,B33,B34,B39:B44)</f>
        <v>188343</v>
      </c>
      <c r="C45" s="196">
        <v>319345</v>
      </c>
      <c r="D45" s="197">
        <f t="shared" si="1"/>
        <v>58.98</v>
      </c>
    </row>
    <row r="46" spans="1:2">
      <c r="A46" s="208"/>
      <c r="B46" s="195"/>
    </row>
    <row r="47" spans="1:2">
      <c r="A47" s="208"/>
      <c r="B47" s="195"/>
    </row>
    <row r="48" spans="1:2">
      <c r="A48" s="208"/>
      <c r="B48" s="195"/>
    </row>
    <row r="49" spans="1:2">
      <c r="A49" s="195"/>
      <c r="B49" s="195"/>
    </row>
    <row r="50" spans="1:2">
      <c r="A50" s="195"/>
      <c r="B50" s="195"/>
    </row>
    <row r="51" spans="1:2">
      <c r="A51" s="195"/>
      <c r="B51" s="195"/>
    </row>
  </sheetData>
  <mergeCells count="2">
    <mergeCell ref="A1:D1"/>
    <mergeCell ref="A3:D3"/>
  </mergeCells>
  <printOptions horizontalCentered="1"/>
  <pageMargins left="0.707638888888889" right="0.707638888888889" top="0.747916666666667" bottom="0.747916666666667" header="0.313888888888889" footer="0.313888888888889"/>
  <pageSetup paperSize="9" scale="97" fitToHeight="0" orientation="portrait"/>
  <headerFooter>
    <oddFooter>&amp;C附表1-1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workbookViewId="0">
      <selection activeCell="F16" sqref="F16"/>
    </sheetView>
  </sheetViews>
  <sheetFormatPr defaultColWidth="9" defaultRowHeight="14.25" outlineLevelCol="6"/>
  <cols>
    <col min="1" max="1" width="38.4" customWidth="1"/>
    <col min="2" max="3" width="12.1" customWidth="1"/>
    <col min="4" max="4" width="15.1" customWidth="1"/>
  </cols>
  <sheetData>
    <row r="1" ht="18" customHeight="1" spans="1:2">
      <c r="A1" s="169" t="s">
        <v>47</v>
      </c>
      <c r="B1" s="195"/>
    </row>
    <row r="2" ht="22.5" spans="1:4">
      <c r="A2" s="171" t="s">
        <v>48</v>
      </c>
      <c r="B2" s="171"/>
      <c r="C2" s="171"/>
      <c r="D2" s="171"/>
    </row>
    <row r="3" spans="1:4">
      <c r="A3" s="173"/>
      <c r="B3" s="195"/>
      <c r="D3" s="158" t="s">
        <v>2</v>
      </c>
    </row>
    <row r="4" ht="37.35" customHeight="1" spans="1:4">
      <c r="A4" s="174" t="s">
        <v>49</v>
      </c>
      <c r="B4" s="174" t="s">
        <v>4</v>
      </c>
      <c r="C4" s="176" t="s">
        <v>5</v>
      </c>
      <c r="D4" s="176" t="s">
        <v>6</v>
      </c>
    </row>
    <row r="5" ht="15.6" customHeight="1" spans="1:4">
      <c r="A5" s="99" t="s">
        <v>50</v>
      </c>
      <c r="B5" s="177">
        <v>18542</v>
      </c>
      <c r="C5" s="178">
        <v>22004</v>
      </c>
      <c r="D5" s="179">
        <f>B5/C5*100</f>
        <v>84.27</v>
      </c>
    </row>
    <row r="6" ht="15.6" customHeight="1" spans="1:4">
      <c r="A6" s="99" t="s">
        <v>51</v>
      </c>
      <c r="B6" s="177"/>
      <c r="C6" s="178"/>
      <c r="D6" s="179"/>
    </row>
    <row r="7" ht="15.6" customHeight="1" spans="1:4">
      <c r="A7" s="99" t="s">
        <v>52</v>
      </c>
      <c r="B7" s="177">
        <v>240</v>
      </c>
      <c r="C7" s="178">
        <v>432</v>
      </c>
      <c r="D7" s="179">
        <f t="shared" ref="D6:D29" si="0">B7/C7*100</f>
        <v>55.56</v>
      </c>
    </row>
    <row r="8" ht="15.6" customHeight="1" spans="1:4">
      <c r="A8" s="99" t="s">
        <v>53</v>
      </c>
      <c r="B8" s="177">
        <v>8962</v>
      </c>
      <c r="C8" s="178">
        <v>14477</v>
      </c>
      <c r="D8" s="179">
        <f t="shared" si="0"/>
        <v>61.91</v>
      </c>
    </row>
    <row r="9" ht="15.6" customHeight="1" spans="1:7">
      <c r="A9" s="99" t="s">
        <v>54</v>
      </c>
      <c r="B9" s="177">
        <v>34209</v>
      </c>
      <c r="C9" s="178">
        <v>34097</v>
      </c>
      <c r="D9" s="179">
        <f t="shared" si="0"/>
        <v>100.33</v>
      </c>
      <c r="G9" s="114"/>
    </row>
    <row r="10" ht="15.6" customHeight="1" spans="1:4">
      <c r="A10" s="99" t="s">
        <v>55</v>
      </c>
      <c r="B10" s="177">
        <v>387</v>
      </c>
      <c r="C10" s="178">
        <v>1490</v>
      </c>
      <c r="D10" s="179">
        <f t="shared" si="0"/>
        <v>25.97</v>
      </c>
    </row>
    <row r="11" ht="15.6" customHeight="1" spans="1:4">
      <c r="A11" s="99" t="s">
        <v>56</v>
      </c>
      <c r="B11" s="177">
        <v>2052</v>
      </c>
      <c r="C11" s="178">
        <v>4428</v>
      </c>
      <c r="D11" s="179">
        <f t="shared" si="0"/>
        <v>46.34</v>
      </c>
    </row>
    <row r="12" ht="15.6" customHeight="1" spans="1:4">
      <c r="A12" s="99" t="s">
        <v>57</v>
      </c>
      <c r="B12" s="177">
        <v>23490</v>
      </c>
      <c r="C12" s="178">
        <v>29754</v>
      </c>
      <c r="D12" s="179">
        <f t="shared" si="0"/>
        <v>78.95</v>
      </c>
    </row>
    <row r="13" ht="15.6" customHeight="1" spans="1:4">
      <c r="A13" s="99" t="s">
        <v>58</v>
      </c>
      <c r="B13" s="177">
        <v>18169</v>
      </c>
      <c r="C13" s="178">
        <v>23120</v>
      </c>
      <c r="D13" s="179">
        <f t="shared" si="0"/>
        <v>78.59</v>
      </c>
    </row>
    <row r="14" ht="15.6" customHeight="1" spans="1:4">
      <c r="A14" s="99" t="s">
        <v>59</v>
      </c>
      <c r="B14" s="177">
        <v>7165</v>
      </c>
      <c r="C14" s="178">
        <v>23195</v>
      </c>
      <c r="D14" s="179">
        <f t="shared" si="0"/>
        <v>30.89</v>
      </c>
    </row>
    <row r="15" ht="15.6" customHeight="1" spans="1:4">
      <c r="A15" s="99" t="s">
        <v>60</v>
      </c>
      <c r="B15" s="177">
        <v>2324</v>
      </c>
      <c r="C15" s="178">
        <v>10215</v>
      </c>
      <c r="D15" s="179">
        <f t="shared" si="0"/>
        <v>22.75</v>
      </c>
    </row>
    <row r="16" ht="15.6" customHeight="1" spans="1:4">
      <c r="A16" s="99" t="s">
        <v>61</v>
      </c>
      <c r="B16" s="177">
        <v>14649</v>
      </c>
      <c r="C16" s="178">
        <v>42267</v>
      </c>
      <c r="D16" s="179">
        <f t="shared" si="0"/>
        <v>34.66</v>
      </c>
    </row>
    <row r="17" ht="15.6" customHeight="1" spans="1:4">
      <c r="A17" s="99" t="s">
        <v>62</v>
      </c>
      <c r="B17" s="177">
        <v>1424</v>
      </c>
      <c r="C17" s="178">
        <v>9259</v>
      </c>
      <c r="D17" s="179">
        <f t="shared" si="0"/>
        <v>15.38</v>
      </c>
    </row>
    <row r="18" ht="15.6" customHeight="1" spans="1:4">
      <c r="A18" s="99" t="s">
        <v>63</v>
      </c>
      <c r="B18" s="177">
        <v>2251</v>
      </c>
      <c r="C18" s="178">
        <v>21623</v>
      </c>
      <c r="D18" s="179">
        <f t="shared" si="0"/>
        <v>10.41</v>
      </c>
    </row>
    <row r="19" ht="15.6" customHeight="1" spans="1:4">
      <c r="A19" s="99" t="s">
        <v>64</v>
      </c>
      <c r="B19" s="177">
        <v>479</v>
      </c>
      <c r="C19" s="178">
        <v>1586</v>
      </c>
      <c r="D19" s="179">
        <f t="shared" si="0"/>
        <v>30.2</v>
      </c>
    </row>
    <row r="20" ht="15.6" customHeight="1" spans="1:4">
      <c r="A20" s="99" t="s">
        <v>65</v>
      </c>
      <c r="B20" s="177"/>
      <c r="C20" s="178"/>
      <c r="D20" s="179"/>
    </row>
    <row r="21" ht="15.6" customHeight="1" spans="1:4">
      <c r="A21" s="99" t="s">
        <v>66</v>
      </c>
      <c r="B21" s="177"/>
      <c r="C21" s="178"/>
      <c r="D21" s="179"/>
    </row>
    <row r="22" ht="15.6" customHeight="1" spans="1:4">
      <c r="A22" s="99" t="s">
        <v>67</v>
      </c>
      <c r="B22" s="177">
        <v>7775</v>
      </c>
      <c r="C22" s="178">
        <v>10365</v>
      </c>
      <c r="D22" s="179">
        <f t="shared" si="0"/>
        <v>75.01</v>
      </c>
    </row>
    <row r="23" ht="15.6" customHeight="1" spans="1:4">
      <c r="A23" s="99" t="s">
        <v>68</v>
      </c>
      <c r="B23" s="177">
        <v>1203</v>
      </c>
      <c r="C23" s="178">
        <v>1547</v>
      </c>
      <c r="D23" s="179">
        <f t="shared" si="0"/>
        <v>77.76</v>
      </c>
    </row>
    <row r="24" ht="15.6" customHeight="1" spans="1:4">
      <c r="A24" s="99" t="s">
        <v>69</v>
      </c>
      <c r="B24" s="177">
        <v>930</v>
      </c>
      <c r="C24" s="178">
        <v>1590</v>
      </c>
      <c r="D24" s="179">
        <f t="shared" si="0"/>
        <v>58.49</v>
      </c>
    </row>
    <row r="25" ht="15.6" customHeight="1" spans="1:4">
      <c r="A25" s="99" t="s">
        <v>70</v>
      </c>
      <c r="B25" s="177">
        <f>42477-700</f>
        <v>41777</v>
      </c>
      <c r="C25" s="178"/>
      <c r="D25" s="179"/>
    </row>
    <row r="26" ht="15.6" customHeight="1" spans="1:4">
      <c r="A26" s="99" t="s">
        <v>71</v>
      </c>
      <c r="B26" s="177">
        <v>700</v>
      </c>
      <c r="C26" s="178">
        <v>1551</v>
      </c>
      <c r="D26" s="179">
        <f t="shared" si="0"/>
        <v>45.13</v>
      </c>
    </row>
    <row r="27" ht="15.6" customHeight="1" spans="1:4">
      <c r="A27" s="99" t="s">
        <v>72</v>
      </c>
      <c r="B27" s="177">
        <v>1615</v>
      </c>
      <c r="C27" s="178">
        <v>1346</v>
      </c>
      <c r="D27" s="179">
        <f t="shared" si="0"/>
        <v>119.99</v>
      </c>
    </row>
    <row r="28" ht="15.6" customHeight="1" spans="1:4">
      <c r="A28" s="99" t="s">
        <v>73</v>
      </c>
      <c r="B28" s="177"/>
      <c r="C28" s="178">
        <v>12</v>
      </c>
      <c r="D28" s="179"/>
    </row>
    <row r="29" ht="15.6" customHeight="1" spans="1:4">
      <c r="A29" s="183" t="s">
        <v>74</v>
      </c>
      <c r="B29" s="177">
        <f>SUM(B5:B28)</f>
        <v>188343</v>
      </c>
      <c r="C29" s="184">
        <f>SUM(C5:C28)</f>
        <v>254358</v>
      </c>
      <c r="D29" s="179">
        <f t="shared" si="0"/>
        <v>74.05</v>
      </c>
    </row>
    <row r="30" ht="15.6" customHeight="1" spans="1:4">
      <c r="A30" s="185" t="s">
        <v>75</v>
      </c>
      <c r="B30" s="177"/>
      <c r="C30" s="186">
        <v>2250</v>
      </c>
      <c r="D30" s="178"/>
    </row>
    <row r="31" ht="15.6" customHeight="1" spans="1:4">
      <c r="A31" s="185" t="s">
        <v>76</v>
      </c>
      <c r="B31" s="177"/>
      <c r="C31" s="186"/>
      <c r="D31" s="178"/>
    </row>
    <row r="32" ht="15.6" customHeight="1" spans="1:4">
      <c r="A32" s="187" t="s">
        <v>77</v>
      </c>
      <c r="B32" s="188"/>
      <c r="C32" s="186"/>
      <c r="D32" s="178"/>
    </row>
    <row r="33" ht="15.6" customHeight="1" spans="1:4">
      <c r="A33" s="187" t="s">
        <v>78</v>
      </c>
      <c r="B33" s="188"/>
      <c r="C33" s="186"/>
      <c r="D33" s="178"/>
    </row>
    <row r="34" ht="15.6" customHeight="1" spans="1:4">
      <c r="A34" s="189" t="s">
        <v>79</v>
      </c>
      <c r="B34" s="190"/>
      <c r="C34" s="186"/>
      <c r="D34" s="178"/>
    </row>
    <row r="35" ht="15.6" customHeight="1" spans="1:4">
      <c r="A35" s="189" t="s">
        <v>80</v>
      </c>
      <c r="B35" s="177"/>
      <c r="C35" s="186"/>
      <c r="D35" s="178"/>
    </row>
    <row r="36" spans="1:4">
      <c r="A36" s="187" t="s">
        <v>81</v>
      </c>
      <c r="B36" s="177"/>
      <c r="C36" s="186">
        <v>2254</v>
      </c>
      <c r="D36" s="191"/>
    </row>
    <row r="37" spans="1:4">
      <c r="A37" s="191" t="s">
        <v>82</v>
      </c>
      <c r="B37" s="177"/>
      <c r="C37" s="192"/>
      <c r="D37" s="191"/>
    </row>
    <row r="38" spans="1:4">
      <c r="A38" s="189" t="s">
        <v>83</v>
      </c>
      <c r="B38" s="177"/>
      <c r="C38" s="192"/>
      <c r="D38" s="191"/>
    </row>
    <row r="39" spans="1:4">
      <c r="A39" s="187" t="s">
        <v>84</v>
      </c>
      <c r="B39" s="177"/>
      <c r="C39" s="192"/>
      <c r="D39" s="191"/>
    </row>
    <row r="40" spans="1:4">
      <c r="A40" s="193" t="s">
        <v>85</v>
      </c>
      <c r="B40" s="177"/>
      <c r="C40" s="192"/>
      <c r="D40" s="191"/>
    </row>
    <row r="41" spans="1:4">
      <c r="A41" s="193" t="s">
        <v>86</v>
      </c>
      <c r="B41" s="177"/>
      <c r="C41" s="192"/>
      <c r="D41" s="191"/>
    </row>
    <row r="42" spans="1:4">
      <c r="A42" s="194" t="s">
        <v>87</v>
      </c>
      <c r="B42" s="177"/>
      <c r="C42" s="192">
        <v>36809</v>
      </c>
      <c r="D42" s="191"/>
    </row>
    <row r="43" spans="1:4">
      <c r="A43" s="193" t="s">
        <v>88</v>
      </c>
      <c r="B43" s="177"/>
      <c r="C43" s="192">
        <v>1375</v>
      </c>
      <c r="D43" s="191"/>
    </row>
    <row r="44" spans="1:4">
      <c r="A44" s="184" t="s">
        <v>89</v>
      </c>
      <c r="B44" s="177"/>
      <c r="C44" s="192">
        <v>22299</v>
      </c>
      <c r="D44" s="191"/>
    </row>
    <row r="45" spans="1:4">
      <c r="A45" s="183" t="s">
        <v>90</v>
      </c>
      <c r="B45" s="177">
        <v>188343</v>
      </c>
      <c r="C45" s="186">
        <v>319345</v>
      </c>
      <c r="D45" s="178"/>
    </row>
    <row r="46" spans="3:3">
      <c r="C46" s="89"/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scale="93" orientation="portrait"/>
  <headerFooter>
    <oddFooter>&amp;C附表1-2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0"/>
  <sheetViews>
    <sheetView workbookViewId="0">
      <selection activeCell="F19" sqref="F19"/>
    </sheetView>
  </sheetViews>
  <sheetFormatPr defaultColWidth="9" defaultRowHeight="14.25" outlineLevelCol="6"/>
  <cols>
    <col min="1" max="1" width="44.6" customWidth="1"/>
    <col min="2" max="3" width="12.1" customWidth="1"/>
    <col min="4" max="4" width="15.1" customWidth="1"/>
  </cols>
  <sheetData>
    <row r="1" ht="18" customHeight="1" spans="1:2">
      <c r="A1" s="169" t="s">
        <v>91</v>
      </c>
      <c r="B1" s="195"/>
    </row>
    <row r="2" ht="22.5" spans="1:4">
      <c r="A2" s="171" t="s">
        <v>92</v>
      </c>
      <c r="B2" s="171"/>
      <c r="C2" s="171"/>
      <c r="D2" s="171"/>
    </row>
    <row r="3" spans="1:4">
      <c r="A3" s="173"/>
      <c r="B3" s="195"/>
      <c r="D3" s="158" t="s">
        <v>2</v>
      </c>
    </row>
    <row r="4" ht="37.35" customHeight="1" spans="1:4">
      <c r="A4" s="115" t="s">
        <v>93</v>
      </c>
      <c r="B4" s="115" t="s">
        <v>4</v>
      </c>
      <c r="C4" s="116" t="s">
        <v>5</v>
      </c>
      <c r="D4" s="116" t="s">
        <v>6</v>
      </c>
    </row>
    <row r="5" ht="15.6" customHeight="1" spans="1:4">
      <c r="A5" s="73" t="s">
        <v>7</v>
      </c>
      <c r="B5" s="196">
        <f>SUM(B6:B21)</f>
        <v>80200</v>
      </c>
      <c r="C5" s="196">
        <f>SUM(C6:C21)</f>
        <v>71580</v>
      </c>
      <c r="D5" s="197">
        <f>B5/C5*100</f>
        <v>112.04</v>
      </c>
    </row>
    <row r="6" ht="15.6" customHeight="1" spans="1:4">
      <c r="A6" s="78" t="s">
        <v>8</v>
      </c>
      <c r="B6" s="196">
        <v>37900</v>
      </c>
      <c r="C6" s="198">
        <v>23361</v>
      </c>
      <c r="D6" s="197">
        <f t="shared" ref="D6:D31" si="0">B6/C6*100</f>
        <v>162.24</v>
      </c>
    </row>
    <row r="7" ht="15.6" customHeight="1" spans="1:4">
      <c r="A7" s="78" t="s">
        <v>9</v>
      </c>
      <c r="B7" s="196"/>
      <c r="C7" s="198">
        <v>11605</v>
      </c>
      <c r="D7" s="197"/>
    </row>
    <row r="8" ht="15.6" customHeight="1" spans="1:4">
      <c r="A8" s="78" t="s">
        <v>10</v>
      </c>
      <c r="B8" s="196">
        <v>13000</v>
      </c>
      <c r="C8" s="198">
        <v>12623</v>
      </c>
      <c r="D8" s="197">
        <f t="shared" si="0"/>
        <v>102.99</v>
      </c>
    </row>
    <row r="9" ht="15.6" customHeight="1" spans="1:7">
      <c r="A9" s="78" t="s">
        <v>11</v>
      </c>
      <c r="B9" s="196"/>
      <c r="C9" s="198"/>
      <c r="D9" s="197"/>
      <c r="G9" s="114"/>
    </row>
    <row r="10" ht="15.6" customHeight="1" spans="1:4">
      <c r="A10" s="78" t="s">
        <v>12</v>
      </c>
      <c r="B10" s="196">
        <v>5000</v>
      </c>
      <c r="C10" s="198">
        <v>3759</v>
      </c>
      <c r="D10" s="197">
        <f t="shared" si="0"/>
        <v>133.01</v>
      </c>
    </row>
    <row r="11" ht="15.6" customHeight="1" spans="1:4">
      <c r="A11" s="78" t="s">
        <v>13</v>
      </c>
      <c r="B11" s="196">
        <v>200</v>
      </c>
      <c r="C11" s="198">
        <v>198</v>
      </c>
      <c r="D11" s="197">
        <f t="shared" si="0"/>
        <v>101.01</v>
      </c>
    </row>
    <row r="12" ht="15.6" customHeight="1" spans="1:4">
      <c r="A12" s="78" t="s">
        <v>14</v>
      </c>
      <c r="B12" s="196">
        <v>3300</v>
      </c>
      <c r="C12" s="198">
        <v>3023</v>
      </c>
      <c r="D12" s="197">
        <f t="shared" si="0"/>
        <v>109.16</v>
      </c>
    </row>
    <row r="13" ht="15.6" customHeight="1" spans="1:4">
      <c r="A13" s="78" t="s">
        <v>15</v>
      </c>
      <c r="B13" s="196">
        <v>5000</v>
      </c>
      <c r="C13" s="198">
        <v>4725</v>
      </c>
      <c r="D13" s="197">
        <f t="shared" si="0"/>
        <v>105.82</v>
      </c>
    </row>
    <row r="14" ht="15.6" customHeight="1" spans="1:4">
      <c r="A14" s="78" t="s">
        <v>16</v>
      </c>
      <c r="B14" s="196">
        <v>1700</v>
      </c>
      <c r="C14" s="198">
        <v>1511</v>
      </c>
      <c r="D14" s="197">
        <f t="shared" si="0"/>
        <v>112.51</v>
      </c>
    </row>
    <row r="15" ht="15.6" customHeight="1" spans="1:4">
      <c r="A15" s="78" t="s">
        <v>17</v>
      </c>
      <c r="B15" s="196">
        <v>1600</v>
      </c>
      <c r="C15" s="198">
        <v>1292</v>
      </c>
      <c r="D15" s="197">
        <f t="shared" si="0"/>
        <v>123.84</v>
      </c>
    </row>
    <row r="16" ht="15.6" customHeight="1" spans="1:4">
      <c r="A16" s="78" t="s">
        <v>18</v>
      </c>
      <c r="B16" s="196">
        <v>3000</v>
      </c>
      <c r="C16" s="198">
        <v>2578</v>
      </c>
      <c r="D16" s="197">
        <f t="shared" si="0"/>
        <v>116.37</v>
      </c>
    </row>
    <row r="17" ht="15.6" customHeight="1" spans="1:4">
      <c r="A17" s="78" t="s">
        <v>19</v>
      </c>
      <c r="B17" s="196">
        <v>400</v>
      </c>
      <c r="C17" s="198">
        <v>409</v>
      </c>
      <c r="D17" s="197">
        <f t="shared" si="0"/>
        <v>97.8</v>
      </c>
    </row>
    <row r="18" ht="15.6" customHeight="1" spans="1:4">
      <c r="A18" s="78" t="s">
        <v>20</v>
      </c>
      <c r="B18" s="196">
        <v>600</v>
      </c>
      <c r="C18" s="198">
        <v>919</v>
      </c>
      <c r="D18" s="197">
        <f t="shared" si="0"/>
        <v>65.29</v>
      </c>
    </row>
    <row r="19" ht="15.6" customHeight="1" spans="1:4">
      <c r="A19" s="78" t="s">
        <v>21</v>
      </c>
      <c r="B19" s="196">
        <v>8500</v>
      </c>
      <c r="C19" s="198">
        <v>5577</v>
      </c>
      <c r="D19" s="197">
        <f t="shared" si="0"/>
        <v>152.41</v>
      </c>
    </row>
    <row r="20" ht="15.6" customHeight="1" spans="1:4">
      <c r="A20" s="78" t="s">
        <v>22</v>
      </c>
      <c r="B20" s="196"/>
      <c r="C20" s="198"/>
      <c r="D20" s="197"/>
    </row>
    <row r="21" ht="15.6" customHeight="1" spans="1:4">
      <c r="A21" s="78" t="s">
        <v>23</v>
      </c>
      <c r="B21" s="196"/>
      <c r="C21" s="198"/>
      <c r="D21" s="197"/>
    </row>
    <row r="22" ht="15.6" customHeight="1" spans="1:4">
      <c r="A22" s="73" t="s">
        <v>24</v>
      </c>
      <c r="B22" s="196">
        <f>SUM(B23:B30)</f>
        <v>13000</v>
      </c>
      <c r="C22" s="196">
        <f>SUM(C23:C30)</f>
        <v>17183</v>
      </c>
      <c r="D22" s="197">
        <f t="shared" si="0"/>
        <v>75.66</v>
      </c>
    </row>
    <row r="23" ht="15.6" customHeight="1" spans="1:4">
      <c r="A23" s="78" t="s">
        <v>25</v>
      </c>
      <c r="B23" s="196">
        <v>4100</v>
      </c>
      <c r="C23" s="198">
        <v>4900</v>
      </c>
      <c r="D23" s="197">
        <f t="shared" si="0"/>
        <v>83.67</v>
      </c>
    </row>
    <row r="24" ht="15.6" customHeight="1" spans="1:4">
      <c r="A24" s="78" t="s">
        <v>26</v>
      </c>
      <c r="B24" s="196">
        <v>2500</v>
      </c>
      <c r="C24" s="198">
        <v>4067</v>
      </c>
      <c r="D24" s="197">
        <f t="shared" si="0"/>
        <v>61.47</v>
      </c>
    </row>
    <row r="25" ht="15.6" customHeight="1" spans="1:4">
      <c r="A25" s="78" t="s">
        <v>27</v>
      </c>
      <c r="B25" s="196">
        <v>3000</v>
      </c>
      <c r="C25" s="198">
        <v>3232</v>
      </c>
      <c r="D25" s="197">
        <f t="shared" si="0"/>
        <v>92.82</v>
      </c>
    </row>
    <row r="26" ht="15.6" customHeight="1" spans="1:4">
      <c r="A26" s="78" t="s">
        <v>28</v>
      </c>
      <c r="B26" s="196">
        <v>200</v>
      </c>
      <c r="C26" s="198">
        <v>564</v>
      </c>
      <c r="D26" s="197">
        <f t="shared" si="0"/>
        <v>35.46</v>
      </c>
    </row>
    <row r="27" ht="15.6" customHeight="1" spans="1:4">
      <c r="A27" s="78" t="s">
        <v>29</v>
      </c>
      <c r="B27" s="196">
        <v>2000</v>
      </c>
      <c r="C27" s="198">
        <v>1904</v>
      </c>
      <c r="D27" s="197">
        <f t="shared" si="0"/>
        <v>105.04</v>
      </c>
    </row>
    <row r="28" ht="15.6" customHeight="1" spans="1:4">
      <c r="A28" s="78" t="s">
        <v>30</v>
      </c>
      <c r="B28" s="196">
        <v>200</v>
      </c>
      <c r="C28" s="198"/>
      <c r="D28" s="197"/>
    </row>
    <row r="29" ht="15.6" customHeight="1" spans="1:4">
      <c r="A29" s="78" t="s">
        <v>31</v>
      </c>
      <c r="B29" s="196">
        <v>1000</v>
      </c>
      <c r="C29" s="198"/>
      <c r="D29" s="197"/>
    </row>
    <row r="30" ht="15.6" customHeight="1" spans="1:4">
      <c r="A30" s="78" t="s">
        <v>32</v>
      </c>
      <c r="B30" s="196"/>
      <c r="C30" s="198">
        <v>2516</v>
      </c>
      <c r="D30" s="197"/>
    </row>
    <row r="31" ht="15.6" customHeight="1" spans="1:4">
      <c r="A31" s="199" t="s">
        <v>33</v>
      </c>
      <c r="B31" s="196">
        <f>SUM(B5,B22)</f>
        <v>93200</v>
      </c>
      <c r="C31" s="196">
        <f>SUM(C5,C22)</f>
        <v>88763</v>
      </c>
      <c r="D31" s="197">
        <f t="shared" si="0"/>
        <v>105</v>
      </c>
    </row>
    <row r="32" ht="15.6" customHeight="1" spans="1:4">
      <c r="A32" s="200" t="s">
        <v>34</v>
      </c>
      <c r="B32" s="196"/>
      <c r="C32" s="198"/>
      <c r="D32" s="201"/>
    </row>
    <row r="33" ht="15.6" customHeight="1" spans="1:4">
      <c r="A33" s="200" t="s">
        <v>35</v>
      </c>
      <c r="B33" s="198">
        <f>B34</f>
        <v>48643</v>
      </c>
      <c r="C33" s="202">
        <v>128529</v>
      </c>
      <c r="D33" s="201"/>
    </row>
    <row r="34" ht="15.6" customHeight="1" spans="1:4">
      <c r="A34" s="203" t="s">
        <v>36</v>
      </c>
      <c r="B34" s="198">
        <f>SUM(B35:B37)</f>
        <v>48643</v>
      </c>
      <c r="C34" s="202">
        <v>128529</v>
      </c>
      <c r="D34" s="201"/>
    </row>
    <row r="35" ht="15.6" customHeight="1" spans="1:4">
      <c r="A35" s="203" t="s">
        <v>37</v>
      </c>
      <c r="B35" s="204">
        <v>5314</v>
      </c>
      <c r="C35" s="202">
        <v>17735</v>
      </c>
      <c r="D35" s="201"/>
    </row>
    <row r="36" ht="15.6" customHeight="1" spans="1:4">
      <c r="A36" s="205" t="s">
        <v>38</v>
      </c>
      <c r="B36" s="204">
        <v>20835</v>
      </c>
      <c r="C36" s="202">
        <v>37723</v>
      </c>
      <c r="D36" s="201"/>
    </row>
    <row r="37" ht="15.6" customHeight="1" spans="1:4">
      <c r="A37" s="205" t="s">
        <v>39</v>
      </c>
      <c r="B37" s="204">
        <v>22494</v>
      </c>
      <c r="C37" s="202">
        <v>73071</v>
      </c>
      <c r="D37" s="201"/>
    </row>
    <row r="38" ht="15.6" customHeight="1" spans="1:4">
      <c r="A38" s="206" t="s">
        <v>40</v>
      </c>
      <c r="B38" s="196"/>
      <c r="C38" s="202"/>
      <c r="D38" s="201"/>
    </row>
    <row r="39" ht="15.6" customHeight="1" spans="1:4">
      <c r="A39" s="205" t="s">
        <v>41</v>
      </c>
      <c r="B39" s="196"/>
      <c r="C39" s="202">
        <v>18150</v>
      </c>
      <c r="D39" s="201"/>
    </row>
    <row r="40" ht="15.6" customHeight="1" spans="1:4">
      <c r="A40" s="203" t="s">
        <v>42</v>
      </c>
      <c r="B40" s="204">
        <v>32000</v>
      </c>
      <c r="C40" s="202">
        <v>64800</v>
      </c>
      <c r="D40" s="201"/>
    </row>
    <row r="41" ht="15.6" customHeight="1" spans="1:4">
      <c r="A41" s="205" t="s">
        <v>43</v>
      </c>
      <c r="B41" s="204">
        <v>14500</v>
      </c>
      <c r="C41" s="202">
        <v>7703</v>
      </c>
      <c r="D41" s="201"/>
    </row>
    <row r="42" ht="15.6" customHeight="1" spans="1:4">
      <c r="A42" s="207" t="s">
        <v>44</v>
      </c>
      <c r="B42" s="196"/>
      <c r="C42" s="202">
        <v>11400</v>
      </c>
      <c r="D42" s="201"/>
    </row>
    <row r="43" ht="15.6" customHeight="1" spans="1:4">
      <c r="A43" s="205" t="s">
        <v>45</v>
      </c>
      <c r="B43" s="196"/>
      <c r="C43" s="202"/>
      <c r="D43" s="201"/>
    </row>
    <row r="44" ht="15.6" customHeight="1" spans="1:4">
      <c r="A44" s="199" t="s">
        <v>46</v>
      </c>
      <c r="B44" s="196">
        <f>SUM(B31,B32,B33,B38:B43)</f>
        <v>188343</v>
      </c>
      <c r="C44" s="196">
        <v>319345</v>
      </c>
      <c r="D44" s="201"/>
    </row>
    <row r="45" spans="1:2">
      <c r="A45" s="208"/>
      <c r="B45" s="195"/>
    </row>
    <row r="46" spans="1:2">
      <c r="A46" s="208"/>
      <c r="B46" s="195"/>
    </row>
    <row r="47" spans="1:2">
      <c r="A47" s="208"/>
      <c r="B47" s="195"/>
    </row>
    <row r="48" spans="1:2">
      <c r="A48" s="195"/>
      <c r="B48" s="195"/>
    </row>
    <row r="49" spans="1:2">
      <c r="A49" s="195"/>
      <c r="B49" s="195"/>
    </row>
    <row r="50" spans="1:2">
      <c r="A50" s="195"/>
      <c r="B50" s="195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>
    <oddFooter>&amp;C附表1-3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23"/>
  <sheetViews>
    <sheetView showZeros="0" workbookViewId="0">
      <selection activeCell="G13" sqref="G13"/>
    </sheetView>
  </sheetViews>
  <sheetFormatPr defaultColWidth="9" defaultRowHeight="14.25" outlineLevelCol="6"/>
  <cols>
    <col min="1" max="1" width="44.6" customWidth="1"/>
    <col min="2" max="2" width="12.1" style="168" customWidth="1"/>
    <col min="3" max="3" width="12.1" customWidth="1"/>
    <col min="4" max="4" width="15.1" customWidth="1"/>
  </cols>
  <sheetData>
    <row r="1" spans="1:2">
      <c r="A1" s="169" t="s">
        <v>94</v>
      </c>
      <c r="B1" s="170"/>
    </row>
    <row r="2" ht="30" customHeight="1" spans="1:4">
      <c r="A2" s="171" t="s">
        <v>95</v>
      </c>
      <c r="B2" s="172"/>
      <c r="C2" s="171"/>
      <c r="D2" s="171"/>
    </row>
    <row r="3" spans="1:4">
      <c r="A3" s="173"/>
      <c r="B3" s="170"/>
      <c r="D3" s="158" t="s">
        <v>2</v>
      </c>
    </row>
    <row r="4" ht="32.4" customHeight="1" spans="1:4">
      <c r="A4" s="174" t="s">
        <v>49</v>
      </c>
      <c r="B4" s="175" t="s">
        <v>4</v>
      </c>
      <c r="C4" s="176" t="s">
        <v>5</v>
      </c>
      <c r="D4" s="176" t="s">
        <v>6</v>
      </c>
    </row>
    <row r="5" spans="1:4">
      <c r="A5" s="99" t="s">
        <v>50</v>
      </c>
      <c r="B5" s="177">
        <v>18542</v>
      </c>
      <c r="C5" s="178">
        <v>22004</v>
      </c>
      <c r="D5" s="179">
        <f>B5/C5*100</f>
        <v>84.27</v>
      </c>
    </row>
    <row r="6" spans="1:4">
      <c r="A6" s="99" t="s">
        <v>96</v>
      </c>
      <c r="B6" s="177">
        <v>435</v>
      </c>
      <c r="C6" s="178">
        <v>643</v>
      </c>
      <c r="D6" s="179">
        <f t="shared" ref="D6:D69" si="0">B6/C6*100</f>
        <v>67.65</v>
      </c>
    </row>
    <row r="7" spans="1:4">
      <c r="A7" s="99" t="s">
        <v>97</v>
      </c>
      <c r="B7" s="177">
        <v>376</v>
      </c>
      <c r="C7" s="178">
        <v>425</v>
      </c>
      <c r="D7" s="179">
        <f t="shared" si="0"/>
        <v>88.47</v>
      </c>
    </row>
    <row r="8" spans="1:4">
      <c r="A8" s="99" t="s">
        <v>98</v>
      </c>
      <c r="B8" s="177"/>
      <c r="C8" s="178">
        <v>90</v>
      </c>
      <c r="D8" s="179">
        <f t="shared" si="0"/>
        <v>0</v>
      </c>
    </row>
    <row r="9" spans="1:4">
      <c r="A9" s="99" t="s">
        <v>99</v>
      </c>
      <c r="B9" s="177">
        <v>5</v>
      </c>
      <c r="C9" s="178">
        <v>6</v>
      </c>
      <c r="D9" s="179">
        <f t="shared" si="0"/>
        <v>83.33</v>
      </c>
    </row>
    <row r="10" spans="1:4">
      <c r="A10" s="99" t="s">
        <v>100</v>
      </c>
      <c r="B10" s="177">
        <v>18</v>
      </c>
      <c r="C10" s="178">
        <v>21</v>
      </c>
      <c r="D10" s="179">
        <f t="shared" si="0"/>
        <v>85.71</v>
      </c>
    </row>
    <row r="11" spans="1:4">
      <c r="A11" s="99" t="s">
        <v>101</v>
      </c>
      <c r="B11" s="177">
        <v>36</v>
      </c>
      <c r="C11" s="178">
        <v>101</v>
      </c>
      <c r="D11" s="179">
        <f t="shared" si="0"/>
        <v>35.64</v>
      </c>
    </row>
    <row r="12" spans="1:4">
      <c r="A12" s="99" t="s">
        <v>102</v>
      </c>
      <c r="B12" s="177">
        <v>371</v>
      </c>
      <c r="C12" s="178">
        <v>490</v>
      </c>
      <c r="D12" s="179">
        <f t="shared" si="0"/>
        <v>75.71</v>
      </c>
    </row>
    <row r="13" spans="1:4">
      <c r="A13" s="99" t="s">
        <v>97</v>
      </c>
      <c r="B13" s="177">
        <v>320</v>
      </c>
      <c r="C13" s="178">
        <v>363</v>
      </c>
      <c r="D13" s="179">
        <f t="shared" si="0"/>
        <v>88.15</v>
      </c>
    </row>
    <row r="14" spans="1:4">
      <c r="A14" s="99" t="s">
        <v>103</v>
      </c>
      <c r="B14" s="177"/>
      <c r="C14" s="178">
        <v>44</v>
      </c>
      <c r="D14" s="179">
        <f t="shared" si="0"/>
        <v>0</v>
      </c>
    </row>
    <row r="15" spans="1:4">
      <c r="A15" s="99" t="s">
        <v>104</v>
      </c>
      <c r="B15" s="177">
        <v>16</v>
      </c>
      <c r="C15" s="178">
        <v>16</v>
      </c>
      <c r="D15" s="179">
        <f t="shared" si="0"/>
        <v>100</v>
      </c>
    </row>
    <row r="16" spans="1:4">
      <c r="A16" s="99" t="s">
        <v>105</v>
      </c>
      <c r="B16" s="177">
        <v>35</v>
      </c>
      <c r="C16" s="178">
        <v>67</v>
      </c>
      <c r="D16" s="179">
        <f t="shared" si="0"/>
        <v>52.24</v>
      </c>
    </row>
    <row r="17" spans="1:4">
      <c r="A17" s="99" t="s">
        <v>106</v>
      </c>
      <c r="B17" s="177">
        <v>10293</v>
      </c>
      <c r="C17" s="178">
        <v>9944</v>
      </c>
      <c r="D17" s="179">
        <f t="shared" si="0"/>
        <v>103.51</v>
      </c>
    </row>
    <row r="18" spans="1:4">
      <c r="A18" s="99" t="s">
        <v>97</v>
      </c>
      <c r="B18" s="177">
        <v>9551</v>
      </c>
      <c r="C18" s="178">
        <v>8920</v>
      </c>
      <c r="D18" s="179">
        <f t="shared" si="0"/>
        <v>107.07</v>
      </c>
    </row>
    <row r="19" spans="1:4">
      <c r="A19" s="99" t="s">
        <v>107</v>
      </c>
      <c r="B19" s="177"/>
      <c r="C19" s="178">
        <v>205</v>
      </c>
      <c r="D19" s="179">
        <f t="shared" si="0"/>
        <v>0</v>
      </c>
    </row>
    <row r="20" spans="1:4">
      <c r="A20" s="99" t="s">
        <v>108</v>
      </c>
      <c r="B20" s="177">
        <v>94</v>
      </c>
      <c r="C20" s="178">
        <v>91</v>
      </c>
      <c r="D20" s="179">
        <f t="shared" si="0"/>
        <v>103.3</v>
      </c>
    </row>
    <row r="21" spans="1:4">
      <c r="A21" s="99" t="s">
        <v>109</v>
      </c>
      <c r="B21" s="177">
        <v>647</v>
      </c>
      <c r="C21" s="178">
        <v>728</v>
      </c>
      <c r="D21" s="179">
        <f t="shared" si="0"/>
        <v>88.87</v>
      </c>
    </row>
    <row r="22" spans="1:4">
      <c r="A22" s="99" t="s">
        <v>110</v>
      </c>
      <c r="B22" s="177">
        <v>326</v>
      </c>
      <c r="C22" s="178">
        <v>521</v>
      </c>
      <c r="D22" s="179">
        <f t="shared" si="0"/>
        <v>62.57</v>
      </c>
    </row>
    <row r="23" spans="1:4">
      <c r="A23" s="99" t="s">
        <v>97</v>
      </c>
      <c r="B23" s="180">
        <v>323</v>
      </c>
      <c r="C23" s="178">
        <v>413</v>
      </c>
      <c r="D23" s="179">
        <f t="shared" si="0"/>
        <v>78.21</v>
      </c>
    </row>
    <row r="24" spans="1:4">
      <c r="A24" s="99" t="s">
        <v>107</v>
      </c>
      <c r="B24" s="177"/>
      <c r="C24" s="178">
        <v>1</v>
      </c>
      <c r="D24" s="179">
        <f t="shared" si="0"/>
        <v>0</v>
      </c>
    </row>
    <row r="25" spans="1:4">
      <c r="A25" s="99" t="s">
        <v>111</v>
      </c>
      <c r="B25" s="177"/>
      <c r="C25" s="178">
        <v>15</v>
      </c>
      <c r="D25" s="179">
        <f t="shared" si="0"/>
        <v>0</v>
      </c>
    </row>
    <row r="26" spans="1:4">
      <c r="A26" s="181" t="s">
        <v>112</v>
      </c>
      <c r="B26" s="177">
        <v>1</v>
      </c>
      <c r="C26" s="178"/>
      <c r="D26" s="179"/>
    </row>
    <row r="27" spans="1:4">
      <c r="A27" s="99" t="s">
        <v>113</v>
      </c>
      <c r="B27" s="180">
        <v>2</v>
      </c>
      <c r="C27" s="178">
        <v>92</v>
      </c>
      <c r="D27" s="179">
        <f t="shared" si="0"/>
        <v>2.17</v>
      </c>
    </row>
    <row r="28" spans="1:4">
      <c r="A28" s="99" t="s">
        <v>114</v>
      </c>
      <c r="B28" s="177">
        <v>347</v>
      </c>
      <c r="C28" s="178">
        <v>356</v>
      </c>
      <c r="D28" s="179">
        <f t="shared" si="0"/>
        <v>97.47</v>
      </c>
    </row>
    <row r="29" spans="1:4">
      <c r="A29" s="99" t="s">
        <v>97</v>
      </c>
      <c r="B29" s="177">
        <v>219</v>
      </c>
      <c r="C29" s="178">
        <v>266</v>
      </c>
      <c r="D29" s="179">
        <f t="shared" si="0"/>
        <v>82.33</v>
      </c>
    </row>
    <row r="30" spans="1:4">
      <c r="A30" s="99" t="s">
        <v>115</v>
      </c>
      <c r="B30" s="177">
        <v>58</v>
      </c>
      <c r="C30" s="178">
        <v>57</v>
      </c>
      <c r="D30" s="179">
        <f t="shared" si="0"/>
        <v>101.75</v>
      </c>
    </row>
    <row r="31" spans="1:4">
      <c r="A31" s="99" t="s">
        <v>116</v>
      </c>
      <c r="B31" s="177">
        <v>70</v>
      </c>
      <c r="C31" s="178">
        <v>33</v>
      </c>
      <c r="D31" s="179">
        <f t="shared" si="0"/>
        <v>212.12</v>
      </c>
    </row>
    <row r="32" spans="1:4">
      <c r="A32" s="99" t="s">
        <v>117</v>
      </c>
      <c r="B32" s="177">
        <v>1578</v>
      </c>
      <c r="C32" s="178">
        <v>773</v>
      </c>
      <c r="D32" s="179">
        <f t="shared" si="0"/>
        <v>204.14</v>
      </c>
    </row>
    <row r="33" spans="1:4">
      <c r="A33" s="99" t="s">
        <v>97</v>
      </c>
      <c r="B33" s="177">
        <v>791</v>
      </c>
      <c r="C33" s="178">
        <v>602</v>
      </c>
      <c r="D33" s="179">
        <f t="shared" si="0"/>
        <v>131.4</v>
      </c>
    </row>
    <row r="34" spans="1:4">
      <c r="A34" s="99" t="s">
        <v>118</v>
      </c>
      <c r="B34" s="177">
        <v>20</v>
      </c>
      <c r="C34" s="178">
        <v>55</v>
      </c>
      <c r="D34" s="179">
        <f t="shared" si="0"/>
        <v>36.36</v>
      </c>
    </row>
    <row r="35" spans="1:4">
      <c r="A35" s="99" t="s">
        <v>119</v>
      </c>
      <c r="B35" s="177">
        <v>767</v>
      </c>
      <c r="C35" s="178">
        <v>116</v>
      </c>
      <c r="D35" s="179">
        <f t="shared" si="0"/>
        <v>661.21</v>
      </c>
    </row>
    <row r="36" spans="1:4">
      <c r="A36" s="99" t="s">
        <v>120</v>
      </c>
      <c r="B36" s="177"/>
      <c r="C36" s="178">
        <v>1240</v>
      </c>
      <c r="D36" s="179">
        <f t="shared" si="0"/>
        <v>0</v>
      </c>
    </row>
    <row r="37" spans="1:4">
      <c r="A37" s="99" t="s">
        <v>121</v>
      </c>
      <c r="B37" s="177"/>
      <c r="C37" s="178">
        <v>103</v>
      </c>
      <c r="D37" s="179">
        <f t="shared" si="0"/>
        <v>0</v>
      </c>
    </row>
    <row r="38" spans="1:4">
      <c r="A38" s="99" t="s">
        <v>122</v>
      </c>
      <c r="B38" s="177"/>
      <c r="C38" s="178">
        <v>44</v>
      </c>
      <c r="D38" s="179">
        <f t="shared" si="0"/>
        <v>0</v>
      </c>
    </row>
    <row r="39" spans="1:4">
      <c r="A39" s="99" t="s">
        <v>123</v>
      </c>
      <c r="B39" s="177"/>
      <c r="C39" s="178">
        <v>1093</v>
      </c>
      <c r="D39" s="179">
        <f t="shared" si="0"/>
        <v>0</v>
      </c>
    </row>
    <row r="40" spans="1:4">
      <c r="A40" s="99" t="s">
        <v>124</v>
      </c>
      <c r="B40" s="177">
        <v>246</v>
      </c>
      <c r="C40" s="178">
        <v>610</v>
      </c>
      <c r="D40" s="179">
        <f t="shared" si="0"/>
        <v>40.33</v>
      </c>
    </row>
    <row r="41" spans="1:4">
      <c r="A41" s="99" t="s">
        <v>97</v>
      </c>
      <c r="B41" s="177">
        <v>210</v>
      </c>
      <c r="C41" s="178">
        <v>460</v>
      </c>
      <c r="D41" s="179">
        <f t="shared" si="0"/>
        <v>45.65</v>
      </c>
    </row>
    <row r="42" spans="1:4">
      <c r="A42" s="99" t="s">
        <v>125</v>
      </c>
      <c r="B42" s="177"/>
      <c r="C42" s="178">
        <v>15</v>
      </c>
      <c r="D42" s="179">
        <f t="shared" si="0"/>
        <v>0</v>
      </c>
    </row>
    <row r="43" spans="1:4">
      <c r="A43" s="99" t="s">
        <v>126</v>
      </c>
      <c r="B43" s="177">
        <v>35</v>
      </c>
      <c r="C43" s="178">
        <v>135</v>
      </c>
      <c r="D43" s="179">
        <f t="shared" si="0"/>
        <v>25.93</v>
      </c>
    </row>
    <row r="44" spans="1:4">
      <c r="A44" s="99" t="s">
        <v>127</v>
      </c>
      <c r="B44" s="177">
        <v>82</v>
      </c>
      <c r="C44" s="178">
        <v>105</v>
      </c>
      <c r="D44" s="179">
        <f t="shared" si="0"/>
        <v>78.1</v>
      </c>
    </row>
    <row r="45" spans="1:4">
      <c r="A45" s="99" t="s">
        <v>97</v>
      </c>
      <c r="B45" s="177">
        <v>82</v>
      </c>
      <c r="C45" s="178">
        <v>98</v>
      </c>
      <c r="D45" s="179">
        <f t="shared" si="0"/>
        <v>83.67</v>
      </c>
    </row>
    <row r="46" spans="1:4">
      <c r="A46" s="99" t="s">
        <v>128</v>
      </c>
      <c r="B46" s="177"/>
      <c r="C46" s="178">
        <v>5</v>
      </c>
      <c r="D46" s="179">
        <f t="shared" si="0"/>
        <v>0</v>
      </c>
    </row>
    <row r="47" spans="1:4">
      <c r="A47" s="99" t="s">
        <v>129</v>
      </c>
      <c r="B47" s="177"/>
      <c r="C47" s="178">
        <v>2</v>
      </c>
      <c r="D47" s="179">
        <f t="shared" si="0"/>
        <v>0</v>
      </c>
    </row>
    <row r="48" spans="1:4">
      <c r="A48" s="99" t="s">
        <v>130</v>
      </c>
      <c r="B48" s="177">
        <v>370</v>
      </c>
      <c r="C48" s="178">
        <v>432</v>
      </c>
      <c r="D48" s="179">
        <f t="shared" si="0"/>
        <v>85.65</v>
      </c>
    </row>
    <row r="49" spans="1:4">
      <c r="A49" s="99" t="s">
        <v>97</v>
      </c>
      <c r="B49" s="177">
        <v>342</v>
      </c>
      <c r="C49" s="178">
        <v>401</v>
      </c>
      <c r="D49" s="179">
        <f t="shared" si="0"/>
        <v>85.29</v>
      </c>
    </row>
    <row r="50" spans="1:4">
      <c r="A50" s="99" t="s">
        <v>131</v>
      </c>
      <c r="B50" s="177">
        <v>28</v>
      </c>
      <c r="C50" s="178">
        <v>31</v>
      </c>
      <c r="D50" s="179">
        <f t="shared" si="0"/>
        <v>90.32</v>
      </c>
    </row>
    <row r="51" spans="1:4">
      <c r="A51" s="99" t="s">
        <v>132</v>
      </c>
      <c r="B51" s="177">
        <v>527</v>
      </c>
      <c r="C51" s="178">
        <v>916</v>
      </c>
      <c r="D51" s="179">
        <f t="shared" si="0"/>
        <v>57.53</v>
      </c>
    </row>
    <row r="52" spans="1:4">
      <c r="A52" s="99" t="s">
        <v>97</v>
      </c>
      <c r="B52" s="177">
        <v>327</v>
      </c>
      <c r="C52" s="178">
        <v>504</v>
      </c>
      <c r="D52" s="179">
        <f t="shared" si="0"/>
        <v>64.88</v>
      </c>
    </row>
    <row r="53" spans="1:4">
      <c r="A53" s="99" t="s">
        <v>133</v>
      </c>
      <c r="B53" s="177">
        <v>199</v>
      </c>
      <c r="C53" s="178">
        <v>412</v>
      </c>
      <c r="D53" s="179">
        <f t="shared" si="0"/>
        <v>48.3</v>
      </c>
    </row>
    <row r="54" spans="1:4">
      <c r="A54" s="99" t="s">
        <v>134</v>
      </c>
      <c r="B54" s="177">
        <v>20</v>
      </c>
      <c r="C54" s="178">
        <v>298</v>
      </c>
      <c r="D54" s="179">
        <f t="shared" si="0"/>
        <v>6.71</v>
      </c>
    </row>
    <row r="55" spans="1:4">
      <c r="A55" s="99" t="s">
        <v>97</v>
      </c>
      <c r="B55" s="177">
        <v>10</v>
      </c>
      <c r="C55" s="178">
        <v>119</v>
      </c>
      <c r="D55" s="179">
        <f t="shared" si="0"/>
        <v>8.4</v>
      </c>
    </row>
    <row r="56" spans="1:4">
      <c r="A56" s="99" t="s">
        <v>107</v>
      </c>
      <c r="B56" s="177"/>
      <c r="C56" s="178">
        <v>1</v>
      </c>
      <c r="D56" s="179">
        <f t="shared" si="0"/>
        <v>0</v>
      </c>
    </row>
    <row r="57" spans="1:4">
      <c r="A57" s="99" t="s">
        <v>135</v>
      </c>
      <c r="B57" s="177">
        <v>10</v>
      </c>
      <c r="C57" s="178">
        <v>10</v>
      </c>
      <c r="D57" s="179">
        <f t="shared" si="0"/>
        <v>100</v>
      </c>
    </row>
    <row r="58" spans="1:4">
      <c r="A58" s="99" t="s">
        <v>136</v>
      </c>
      <c r="B58" s="177"/>
      <c r="C58" s="178">
        <v>168</v>
      </c>
      <c r="D58" s="179">
        <f t="shared" si="0"/>
        <v>0</v>
      </c>
    </row>
    <row r="59" spans="1:4">
      <c r="A59" s="99" t="s">
        <v>137</v>
      </c>
      <c r="B59" s="177">
        <v>25</v>
      </c>
      <c r="C59" s="178">
        <v>98</v>
      </c>
      <c r="D59" s="179">
        <f t="shared" si="0"/>
        <v>25.51</v>
      </c>
    </row>
    <row r="60" spans="1:4">
      <c r="A60" s="99" t="s">
        <v>97</v>
      </c>
      <c r="B60" s="177">
        <v>10</v>
      </c>
      <c r="C60" s="178">
        <v>80</v>
      </c>
      <c r="D60" s="179">
        <f t="shared" si="0"/>
        <v>12.5</v>
      </c>
    </row>
    <row r="61" spans="1:4">
      <c r="A61" s="99" t="s">
        <v>138</v>
      </c>
      <c r="B61" s="177">
        <v>5</v>
      </c>
      <c r="C61" s="178">
        <v>5</v>
      </c>
      <c r="D61" s="179">
        <f t="shared" si="0"/>
        <v>100</v>
      </c>
    </row>
    <row r="62" spans="1:4">
      <c r="A62" s="99" t="s">
        <v>139</v>
      </c>
      <c r="B62" s="177">
        <v>10</v>
      </c>
      <c r="C62" s="178">
        <v>13</v>
      </c>
      <c r="D62" s="179">
        <f t="shared" si="0"/>
        <v>76.92</v>
      </c>
    </row>
    <row r="63" spans="1:4">
      <c r="A63" s="99" t="s">
        <v>140</v>
      </c>
      <c r="B63" s="177">
        <v>285</v>
      </c>
      <c r="C63" s="178">
        <v>639</v>
      </c>
      <c r="D63" s="179">
        <f t="shared" si="0"/>
        <v>44.6</v>
      </c>
    </row>
    <row r="64" spans="1:4">
      <c r="A64" s="99" t="s">
        <v>97</v>
      </c>
      <c r="B64" s="177">
        <v>85</v>
      </c>
      <c r="C64" s="178">
        <v>105</v>
      </c>
      <c r="D64" s="179">
        <f t="shared" si="0"/>
        <v>80.95</v>
      </c>
    </row>
    <row r="65" spans="1:4">
      <c r="A65" s="99" t="s">
        <v>141</v>
      </c>
      <c r="B65" s="177">
        <v>200</v>
      </c>
      <c r="C65" s="178">
        <v>524</v>
      </c>
      <c r="D65" s="179">
        <f t="shared" si="0"/>
        <v>38.17</v>
      </c>
    </row>
    <row r="66" spans="1:4">
      <c r="A66" s="99" t="s">
        <v>142</v>
      </c>
      <c r="B66" s="177"/>
      <c r="C66" s="178">
        <v>10</v>
      </c>
      <c r="D66" s="179">
        <f t="shared" si="0"/>
        <v>0</v>
      </c>
    </row>
    <row r="67" spans="1:4">
      <c r="A67" s="99" t="s">
        <v>143</v>
      </c>
      <c r="B67" s="177">
        <v>21</v>
      </c>
      <c r="C67" s="178">
        <v>26</v>
      </c>
      <c r="D67" s="179">
        <f t="shared" si="0"/>
        <v>80.77</v>
      </c>
    </row>
    <row r="68" spans="1:4">
      <c r="A68" s="99" t="s">
        <v>97</v>
      </c>
      <c r="B68" s="177">
        <v>21</v>
      </c>
      <c r="C68" s="178">
        <v>21</v>
      </c>
      <c r="D68" s="179">
        <f t="shared" si="0"/>
        <v>100</v>
      </c>
    </row>
    <row r="69" spans="1:4">
      <c r="A69" s="99" t="s">
        <v>144</v>
      </c>
      <c r="B69" s="177"/>
      <c r="C69" s="178">
        <v>5</v>
      </c>
      <c r="D69" s="179">
        <f t="shared" si="0"/>
        <v>0</v>
      </c>
    </row>
    <row r="70" spans="1:4">
      <c r="A70" s="99" t="s">
        <v>145</v>
      </c>
      <c r="B70" s="177">
        <v>77</v>
      </c>
      <c r="C70" s="178">
        <v>109</v>
      </c>
      <c r="D70" s="179">
        <f t="shared" ref="D70:D133" si="1">B70/C70*100</f>
        <v>70.64</v>
      </c>
    </row>
    <row r="71" spans="1:4">
      <c r="A71" s="99" t="s">
        <v>97</v>
      </c>
      <c r="B71" s="177">
        <v>70</v>
      </c>
      <c r="C71" s="178">
        <v>100</v>
      </c>
      <c r="D71" s="179">
        <f t="shared" si="1"/>
        <v>70</v>
      </c>
    </row>
    <row r="72" spans="1:4">
      <c r="A72" s="99" t="s">
        <v>146</v>
      </c>
      <c r="B72" s="177">
        <v>7</v>
      </c>
      <c r="C72" s="178">
        <v>9</v>
      </c>
      <c r="D72" s="179">
        <f t="shared" si="1"/>
        <v>77.78</v>
      </c>
    </row>
    <row r="73" spans="1:4">
      <c r="A73" s="99" t="s">
        <v>147</v>
      </c>
      <c r="B73" s="177">
        <v>207</v>
      </c>
      <c r="C73" s="178">
        <v>421</v>
      </c>
      <c r="D73" s="179">
        <f t="shared" si="1"/>
        <v>49.17</v>
      </c>
    </row>
    <row r="74" spans="1:4">
      <c r="A74" s="99" t="s">
        <v>97</v>
      </c>
      <c r="B74" s="177">
        <v>133</v>
      </c>
      <c r="C74" s="178">
        <v>132</v>
      </c>
      <c r="D74" s="179">
        <f t="shared" si="1"/>
        <v>100.76</v>
      </c>
    </row>
    <row r="75" spans="1:4">
      <c r="A75" s="99" t="s">
        <v>148</v>
      </c>
      <c r="B75" s="177">
        <v>74</v>
      </c>
      <c r="C75" s="178">
        <v>288</v>
      </c>
      <c r="D75" s="179">
        <f t="shared" si="1"/>
        <v>25.69</v>
      </c>
    </row>
    <row r="76" spans="1:4">
      <c r="A76" s="99" t="s">
        <v>149</v>
      </c>
      <c r="B76" s="177"/>
      <c r="C76" s="178">
        <v>1</v>
      </c>
      <c r="D76" s="179">
        <f t="shared" si="1"/>
        <v>0</v>
      </c>
    </row>
    <row r="77" spans="1:4">
      <c r="A77" s="99" t="s">
        <v>150</v>
      </c>
      <c r="B77" s="177"/>
      <c r="C77" s="178">
        <v>3</v>
      </c>
      <c r="D77" s="179">
        <f t="shared" si="1"/>
        <v>0</v>
      </c>
    </row>
    <row r="78" spans="1:4">
      <c r="A78" s="99" t="s">
        <v>151</v>
      </c>
      <c r="B78" s="177"/>
      <c r="C78" s="178">
        <v>3</v>
      </c>
      <c r="D78" s="179">
        <f t="shared" si="1"/>
        <v>0</v>
      </c>
    </row>
    <row r="79" spans="1:4">
      <c r="A79" s="99" t="s">
        <v>152</v>
      </c>
      <c r="B79" s="177">
        <v>325</v>
      </c>
      <c r="C79" s="178">
        <v>368</v>
      </c>
      <c r="D79" s="179">
        <f t="shared" si="1"/>
        <v>88.32</v>
      </c>
    </row>
    <row r="80" spans="1:4">
      <c r="A80" s="99" t="s">
        <v>97</v>
      </c>
      <c r="B80" s="177">
        <v>95</v>
      </c>
      <c r="C80" s="178">
        <v>110</v>
      </c>
      <c r="D80" s="179">
        <f t="shared" si="1"/>
        <v>86.36</v>
      </c>
    </row>
    <row r="81" spans="1:4">
      <c r="A81" s="99" t="s">
        <v>153</v>
      </c>
      <c r="B81" s="177">
        <v>0</v>
      </c>
      <c r="C81" s="178"/>
      <c r="D81" s="179"/>
    </row>
    <row r="82" spans="1:4">
      <c r="A82" s="99" t="s">
        <v>154</v>
      </c>
      <c r="B82" s="177">
        <v>229</v>
      </c>
      <c r="C82" s="178">
        <v>258</v>
      </c>
      <c r="D82" s="179">
        <f t="shared" si="1"/>
        <v>88.76</v>
      </c>
    </row>
    <row r="83" spans="1:4">
      <c r="A83" s="99" t="s">
        <v>155</v>
      </c>
      <c r="B83" s="177">
        <v>2099</v>
      </c>
      <c r="C83" s="178">
        <v>2590</v>
      </c>
      <c r="D83" s="179">
        <f t="shared" si="1"/>
        <v>81.04</v>
      </c>
    </row>
    <row r="84" spans="1:4">
      <c r="A84" s="99" t="s">
        <v>97</v>
      </c>
      <c r="B84" s="177">
        <v>1134</v>
      </c>
      <c r="C84" s="178">
        <v>1223</v>
      </c>
      <c r="D84" s="179">
        <f t="shared" si="1"/>
        <v>92.72</v>
      </c>
    </row>
    <row r="85" spans="1:4">
      <c r="A85" s="99" t="s">
        <v>156</v>
      </c>
      <c r="B85" s="177">
        <v>378</v>
      </c>
      <c r="C85" s="178">
        <v>452</v>
      </c>
      <c r="D85" s="179">
        <f t="shared" si="1"/>
        <v>83.63</v>
      </c>
    </row>
    <row r="86" spans="1:4">
      <c r="A86" s="99" t="s">
        <v>157</v>
      </c>
      <c r="B86" s="177">
        <v>587</v>
      </c>
      <c r="C86" s="178">
        <v>915</v>
      </c>
      <c r="D86" s="179">
        <f t="shared" si="1"/>
        <v>64.15</v>
      </c>
    </row>
    <row r="87" spans="1:4">
      <c r="A87" s="99" t="s">
        <v>158</v>
      </c>
      <c r="B87" s="177">
        <v>244</v>
      </c>
      <c r="C87" s="178">
        <v>344</v>
      </c>
      <c r="D87" s="179">
        <f t="shared" si="1"/>
        <v>70.93</v>
      </c>
    </row>
    <row r="88" spans="1:4">
      <c r="A88" s="99" t="s">
        <v>97</v>
      </c>
      <c r="B88" s="177">
        <v>195</v>
      </c>
      <c r="C88" s="178">
        <v>245</v>
      </c>
      <c r="D88" s="179">
        <f t="shared" si="1"/>
        <v>79.59</v>
      </c>
    </row>
    <row r="89" spans="1:4">
      <c r="A89" s="99" t="s">
        <v>159</v>
      </c>
      <c r="B89" s="177">
        <v>48</v>
      </c>
      <c r="C89" s="178">
        <v>99</v>
      </c>
      <c r="D89" s="179">
        <f t="shared" si="1"/>
        <v>48.48</v>
      </c>
    </row>
    <row r="90" spans="1:4">
      <c r="A90" s="99" t="s">
        <v>160</v>
      </c>
      <c r="B90" s="177">
        <v>456</v>
      </c>
      <c r="C90" s="178">
        <v>640</v>
      </c>
      <c r="D90" s="179">
        <f t="shared" si="1"/>
        <v>71.25</v>
      </c>
    </row>
    <row r="91" spans="1:4">
      <c r="A91" s="99" t="s">
        <v>97</v>
      </c>
      <c r="B91" s="177">
        <v>255</v>
      </c>
      <c r="C91" s="178">
        <v>311</v>
      </c>
      <c r="D91" s="179">
        <f t="shared" si="1"/>
        <v>81.99</v>
      </c>
    </row>
    <row r="92" spans="1:4">
      <c r="A92" s="99" t="s">
        <v>161</v>
      </c>
      <c r="B92" s="177">
        <v>201</v>
      </c>
      <c r="C92" s="178">
        <v>329</v>
      </c>
      <c r="D92" s="179">
        <f t="shared" si="1"/>
        <v>61.09</v>
      </c>
    </row>
    <row r="93" spans="1:4">
      <c r="A93" s="99" t="s">
        <v>162</v>
      </c>
      <c r="B93" s="177">
        <v>210</v>
      </c>
      <c r="C93" s="178">
        <v>281</v>
      </c>
      <c r="D93" s="179">
        <f t="shared" si="1"/>
        <v>74.73</v>
      </c>
    </row>
    <row r="94" spans="1:4">
      <c r="A94" s="99" t="s">
        <v>97</v>
      </c>
      <c r="B94" s="177">
        <v>185</v>
      </c>
      <c r="C94" s="178">
        <v>238</v>
      </c>
      <c r="D94" s="179">
        <f t="shared" si="1"/>
        <v>77.73</v>
      </c>
    </row>
    <row r="95" spans="1:4">
      <c r="A95" s="99" t="s">
        <v>163</v>
      </c>
      <c r="B95" s="177">
        <v>25</v>
      </c>
      <c r="C95" s="178">
        <v>43</v>
      </c>
      <c r="D95" s="179">
        <f t="shared" si="1"/>
        <v>58.14</v>
      </c>
    </row>
    <row r="96" spans="1:4">
      <c r="A96" s="99" t="s">
        <v>164</v>
      </c>
      <c r="B96" s="177"/>
      <c r="C96" s="178">
        <v>4</v>
      </c>
      <c r="D96" s="179">
        <f t="shared" si="1"/>
        <v>0</v>
      </c>
    </row>
    <row r="97" spans="1:4">
      <c r="A97" s="99" t="s">
        <v>165</v>
      </c>
      <c r="B97" s="177"/>
      <c r="C97" s="178">
        <v>4</v>
      </c>
      <c r="D97" s="179">
        <f t="shared" si="1"/>
        <v>0</v>
      </c>
    </row>
    <row r="98" spans="1:4">
      <c r="A98" s="99" t="s">
        <v>166</v>
      </c>
      <c r="B98" s="177"/>
      <c r="C98" s="178">
        <v>153</v>
      </c>
      <c r="D98" s="179">
        <f t="shared" si="1"/>
        <v>0</v>
      </c>
    </row>
    <row r="99" spans="1:4">
      <c r="A99" s="99" t="s">
        <v>167</v>
      </c>
      <c r="B99" s="177"/>
      <c r="C99" s="178">
        <v>153</v>
      </c>
      <c r="D99" s="179">
        <f t="shared" si="1"/>
        <v>0</v>
      </c>
    </row>
    <row r="100" spans="1:4">
      <c r="A100" s="99" t="s">
        <v>51</v>
      </c>
      <c r="B100" s="177"/>
      <c r="C100" s="178"/>
      <c r="D100" s="179"/>
    </row>
    <row r="101" spans="1:4">
      <c r="A101" s="99" t="s">
        <v>168</v>
      </c>
      <c r="B101" s="177"/>
      <c r="C101" s="178"/>
      <c r="D101" s="179"/>
    </row>
    <row r="102" spans="1:7">
      <c r="A102" s="99" t="s">
        <v>52</v>
      </c>
      <c r="B102" s="177">
        <v>240</v>
      </c>
      <c r="C102" s="178">
        <v>432</v>
      </c>
      <c r="D102" s="179">
        <f t="shared" si="1"/>
        <v>55.56</v>
      </c>
      <c r="G102" s="114"/>
    </row>
    <row r="103" spans="1:4">
      <c r="A103" s="99" t="s">
        <v>169</v>
      </c>
      <c r="B103" s="177">
        <v>170</v>
      </c>
      <c r="C103" s="178">
        <v>372</v>
      </c>
      <c r="D103" s="179">
        <f t="shared" si="1"/>
        <v>45.7</v>
      </c>
    </row>
    <row r="104" spans="1:4">
      <c r="A104" s="99" t="s">
        <v>170</v>
      </c>
      <c r="B104" s="177">
        <v>35</v>
      </c>
      <c r="C104" s="178">
        <v>63</v>
      </c>
      <c r="D104" s="179">
        <f t="shared" si="1"/>
        <v>55.56</v>
      </c>
    </row>
    <row r="105" spans="1:4">
      <c r="A105" s="99" t="s">
        <v>171</v>
      </c>
      <c r="B105" s="177">
        <v>5</v>
      </c>
      <c r="C105" s="178">
        <v>5</v>
      </c>
      <c r="D105" s="179">
        <f t="shared" si="1"/>
        <v>100</v>
      </c>
    </row>
    <row r="106" spans="1:4">
      <c r="A106" s="99" t="s">
        <v>172</v>
      </c>
      <c r="B106" s="177">
        <v>120</v>
      </c>
      <c r="C106" s="178">
        <v>292</v>
      </c>
      <c r="D106" s="179">
        <f t="shared" si="1"/>
        <v>41.1</v>
      </c>
    </row>
    <row r="107" spans="1:4">
      <c r="A107" s="99" t="s">
        <v>173</v>
      </c>
      <c r="B107" s="177">
        <v>10</v>
      </c>
      <c r="C107" s="178">
        <v>12</v>
      </c>
      <c r="D107" s="179">
        <f t="shared" si="1"/>
        <v>83.33</v>
      </c>
    </row>
    <row r="108" spans="1:4">
      <c r="A108" s="99" t="s">
        <v>174</v>
      </c>
      <c r="B108" s="177">
        <v>70</v>
      </c>
      <c r="C108" s="178">
        <v>60</v>
      </c>
      <c r="D108" s="179">
        <f t="shared" si="1"/>
        <v>116.67</v>
      </c>
    </row>
    <row r="109" spans="1:4">
      <c r="A109" s="99" t="s">
        <v>175</v>
      </c>
      <c r="B109" s="177">
        <v>70</v>
      </c>
      <c r="C109" s="178">
        <v>60</v>
      </c>
      <c r="D109" s="179">
        <f t="shared" si="1"/>
        <v>116.67</v>
      </c>
    </row>
    <row r="110" spans="1:4">
      <c r="A110" s="99" t="s">
        <v>53</v>
      </c>
      <c r="B110" s="177">
        <v>8962</v>
      </c>
      <c r="C110" s="178">
        <v>14477</v>
      </c>
      <c r="D110" s="179">
        <f t="shared" si="1"/>
        <v>61.91</v>
      </c>
    </row>
    <row r="111" spans="1:4">
      <c r="A111" s="99" t="s">
        <v>176</v>
      </c>
      <c r="B111" s="177">
        <v>717</v>
      </c>
      <c r="C111" s="178">
        <v>833</v>
      </c>
      <c r="D111" s="179">
        <f t="shared" si="1"/>
        <v>86.07</v>
      </c>
    </row>
    <row r="112" spans="1:4">
      <c r="A112" s="99" t="s">
        <v>177</v>
      </c>
      <c r="B112" s="177">
        <v>35</v>
      </c>
      <c r="C112" s="178">
        <v>35</v>
      </c>
      <c r="D112" s="179">
        <f t="shared" si="1"/>
        <v>100</v>
      </c>
    </row>
    <row r="113" spans="1:4">
      <c r="A113" s="99" t="s">
        <v>178</v>
      </c>
      <c r="B113" s="177">
        <v>297</v>
      </c>
      <c r="C113" s="178">
        <v>229</v>
      </c>
      <c r="D113" s="179">
        <f t="shared" si="1"/>
        <v>129.69</v>
      </c>
    </row>
    <row r="114" spans="1:4">
      <c r="A114" s="99" t="s">
        <v>179</v>
      </c>
      <c r="B114" s="177">
        <v>386</v>
      </c>
      <c r="C114" s="178">
        <v>569</v>
      </c>
      <c r="D114" s="179">
        <f t="shared" si="1"/>
        <v>67.84</v>
      </c>
    </row>
    <row r="115" spans="1:4">
      <c r="A115" s="99" t="s">
        <v>180</v>
      </c>
      <c r="B115" s="177">
        <v>7388</v>
      </c>
      <c r="C115" s="178">
        <v>8565</v>
      </c>
      <c r="D115" s="179">
        <f t="shared" si="1"/>
        <v>86.26</v>
      </c>
    </row>
    <row r="116" spans="1:4">
      <c r="A116" s="99" t="s">
        <v>97</v>
      </c>
      <c r="B116" s="177">
        <v>4235</v>
      </c>
      <c r="C116" s="178">
        <v>4890</v>
      </c>
      <c r="D116" s="179">
        <f t="shared" si="1"/>
        <v>86.61</v>
      </c>
    </row>
    <row r="117" spans="1:4">
      <c r="A117" s="99" t="s">
        <v>107</v>
      </c>
      <c r="B117" s="177"/>
      <c r="C117" s="178">
        <v>10</v>
      </c>
      <c r="D117" s="179">
        <f t="shared" si="1"/>
        <v>0</v>
      </c>
    </row>
    <row r="118" spans="1:4">
      <c r="A118" s="99" t="s">
        <v>181</v>
      </c>
      <c r="B118" s="177">
        <v>1184</v>
      </c>
      <c r="C118" s="178">
        <v>384</v>
      </c>
      <c r="D118" s="179">
        <f t="shared" si="1"/>
        <v>308.33</v>
      </c>
    </row>
    <row r="119" spans="1:4">
      <c r="A119" s="99" t="s">
        <v>182</v>
      </c>
      <c r="B119" s="177">
        <v>62</v>
      </c>
      <c r="C119" s="178">
        <v>89</v>
      </c>
      <c r="D119" s="179">
        <f t="shared" si="1"/>
        <v>69.66</v>
      </c>
    </row>
    <row r="120" spans="1:4">
      <c r="A120" s="99" t="s">
        <v>183</v>
      </c>
      <c r="B120" s="177">
        <v>83</v>
      </c>
      <c r="C120" s="178">
        <v>83</v>
      </c>
      <c r="D120" s="179">
        <f t="shared" si="1"/>
        <v>100</v>
      </c>
    </row>
    <row r="121" spans="1:4">
      <c r="A121" s="99" t="s">
        <v>184</v>
      </c>
      <c r="B121" s="177">
        <v>100</v>
      </c>
      <c r="C121" s="178">
        <v>100</v>
      </c>
      <c r="D121" s="179">
        <f t="shared" si="1"/>
        <v>100</v>
      </c>
    </row>
    <row r="122" spans="1:4">
      <c r="A122" s="99" t="s">
        <v>185</v>
      </c>
      <c r="B122" s="177">
        <v>240</v>
      </c>
      <c r="C122" s="178">
        <v>240</v>
      </c>
      <c r="D122" s="179">
        <f t="shared" si="1"/>
        <v>100</v>
      </c>
    </row>
    <row r="123" spans="1:4">
      <c r="A123" s="99" t="s">
        <v>186</v>
      </c>
      <c r="B123" s="177">
        <v>1483</v>
      </c>
      <c r="C123" s="178">
        <v>2769</v>
      </c>
      <c r="D123" s="179">
        <f t="shared" si="1"/>
        <v>53.56</v>
      </c>
    </row>
    <row r="124" spans="1:4">
      <c r="A124" s="99" t="s">
        <v>187</v>
      </c>
      <c r="B124" s="177">
        <v>20</v>
      </c>
      <c r="C124" s="178">
        <v>10</v>
      </c>
      <c r="D124" s="179">
        <f t="shared" si="1"/>
        <v>200</v>
      </c>
    </row>
    <row r="125" spans="1:4">
      <c r="A125" s="99" t="s">
        <v>188</v>
      </c>
      <c r="B125" s="177">
        <v>20</v>
      </c>
      <c r="C125" s="178">
        <v>10</v>
      </c>
      <c r="D125" s="179">
        <f t="shared" si="1"/>
        <v>200</v>
      </c>
    </row>
    <row r="126" spans="1:4">
      <c r="A126" s="99" t="s">
        <v>189</v>
      </c>
      <c r="B126" s="177">
        <v>26</v>
      </c>
      <c r="C126" s="178">
        <v>1375</v>
      </c>
      <c r="D126" s="179">
        <f t="shared" si="1"/>
        <v>1.89</v>
      </c>
    </row>
    <row r="127" spans="1:4">
      <c r="A127" s="99" t="s">
        <v>97</v>
      </c>
      <c r="B127" s="177"/>
      <c r="C127" s="178">
        <v>919</v>
      </c>
      <c r="D127" s="179">
        <f t="shared" si="1"/>
        <v>0</v>
      </c>
    </row>
    <row r="128" spans="1:4">
      <c r="A128" s="99" t="s">
        <v>190</v>
      </c>
      <c r="B128" s="177"/>
      <c r="C128" s="178">
        <v>30</v>
      </c>
      <c r="D128" s="179">
        <f t="shared" si="1"/>
        <v>0</v>
      </c>
    </row>
    <row r="129" spans="1:4">
      <c r="A129" s="99" t="s">
        <v>191</v>
      </c>
      <c r="B129" s="177">
        <v>26</v>
      </c>
      <c r="C129" s="178">
        <v>426</v>
      </c>
      <c r="D129" s="179">
        <f t="shared" si="1"/>
        <v>6.1</v>
      </c>
    </row>
    <row r="130" spans="1:4">
      <c r="A130" s="99" t="s">
        <v>192</v>
      </c>
      <c r="B130" s="177">
        <v>53</v>
      </c>
      <c r="C130" s="178">
        <v>1920</v>
      </c>
      <c r="D130" s="179">
        <f t="shared" si="1"/>
        <v>2.76</v>
      </c>
    </row>
    <row r="131" spans="1:4">
      <c r="A131" s="99" t="s">
        <v>97</v>
      </c>
      <c r="B131" s="177"/>
      <c r="C131" s="178">
        <v>1420</v>
      </c>
      <c r="D131" s="179">
        <f t="shared" si="1"/>
        <v>0</v>
      </c>
    </row>
    <row r="132" spans="1:4">
      <c r="A132" s="99" t="s">
        <v>193</v>
      </c>
      <c r="B132" s="177"/>
      <c r="C132" s="178">
        <v>15</v>
      </c>
      <c r="D132" s="179">
        <f t="shared" si="1"/>
        <v>0</v>
      </c>
    </row>
    <row r="133" spans="1:4">
      <c r="A133" s="99" t="s">
        <v>194</v>
      </c>
      <c r="B133" s="177">
        <v>53</v>
      </c>
      <c r="C133" s="178">
        <v>485</v>
      </c>
      <c r="D133" s="179">
        <f t="shared" si="1"/>
        <v>10.93</v>
      </c>
    </row>
    <row r="134" spans="1:4">
      <c r="A134" s="99" t="s">
        <v>195</v>
      </c>
      <c r="B134" s="177">
        <v>758</v>
      </c>
      <c r="C134" s="178">
        <v>898</v>
      </c>
      <c r="D134" s="179">
        <f t="shared" ref="D134:D197" si="2">B134/C134*100</f>
        <v>84.41</v>
      </c>
    </row>
    <row r="135" spans="1:4">
      <c r="A135" s="99" t="s">
        <v>97</v>
      </c>
      <c r="B135" s="177">
        <v>465</v>
      </c>
      <c r="C135" s="178">
        <v>535</v>
      </c>
      <c r="D135" s="179">
        <f t="shared" si="2"/>
        <v>86.92</v>
      </c>
    </row>
    <row r="136" spans="1:4">
      <c r="A136" s="99" t="s">
        <v>196</v>
      </c>
      <c r="B136" s="177">
        <v>211</v>
      </c>
      <c r="C136" s="178">
        <v>214</v>
      </c>
      <c r="D136" s="179">
        <f t="shared" si="2"/>
        <v>98.6</v>
      </c>
    </row>
    <row r="137" spans="1:4">
      <c r="A137" s="99" t="s">
        <v>197</v>
      </c>
      <c r="B137" s="177">
        <v>10</v>
      </c>
      <c r="C137" s="178">
        <v>10</v>
      </c>
      <c r="D137" s="179">
        <f t="shared" si="2"/>
        <v>100</v>
      </c>
    </row>
    <row r="138" spans="1:4">
      <c r="A138" s="99" t="s">
        <v>198</v>
      </c>
      <c r="B138" s="177">
        <v>33</v>
      </c>
      <c r="C138" s="178">
        <v>39</v>
      </c>
      <c r="D138" s="179">
        <f t="shared" si="2"/>
        <v>84.62</v>
      </c>
    </row>
    <row r="139" spans="1:4">
      <c r="A139" s="99" t="s">
        <v>199</v>
      </c>
      <c r="B139" s="177">
        <v>9</v>
      </c>
      <c r="C139" s="178">
        <v>7</v>
      </c>
      <c r="D139" s="179">
        <f t="shared" si="2"/>
        <v>128.57</v>
      </c>
    </row>
    <row r="140" spans="1:4">
      <c r="A140" s="99" t="s">
        <v>200</v>
      </c>
      <c r="B140" s="177">
        <v>30</v>
      </c>
      <c r="C140" s="178">
        <v>93</v>
      </c>
      <c r="D140" s="179">
        <f t="shared" si="2"/>
        <v>32.26</v>
      </c>
    </row>
    <row r="141" spans="1:4">
      <c r="A141" s="99" t="s">
        <v>201</v>
      </c>
      <c r="B141" s="177"/>
      <c r="C141" s="178">
        <v>876</v>
      </c>
      <c r="D141" s="179">
        <f t="shared" si="2"/>
        <v>0</v>
      </c>
    </row>
    <row r="142" spans="1:4">
      <c r="A142" s="99" t="s">
        <v>202</v>
      </c>
      <c r="B142" s="177"/>
      <c r="C142" s="178">
        <v>873</v>
      </c>
      <c r="D142" s="179">
        <f t="shared" si="2"/>
        <v>0</v>
      </c>
    </row>
    <row r="143" spans="1:4">
      <c r="A143" s="99" t="s">
        <v>203</v>
      </c>
      <c r="B143" s="177"/>
      <c r="C143" s="178">
        <v>3</v>
      </c>
      <c r="D143" s="179">
        <f t="shared" si="2"/>
        <v>0</v>
      </c>
    </row>
    <row r="144" spans="1:4">
      <c r="A144" s="99" t="s">
        <v>54</v>
      </c>
      <c r="B144" s="177">
        <v>34209</v>
      </c>
      <c r="C144" s="178">
        <v>34097</v>
      </c>
      <c r="D144" s="179">
        <f t="shared" si="2"/>
        <v>100.33</v>
      </c>
    </row>
    <row r="145" spans="1:4">
      <c r="A145" s="99" t="s">
        <v>204</v>
      </c>
      <c r="B145" s="177">
        <v>229</v>
      </c>
      <c r="C145" s="178">
        <v>277</v>
      </c>
      <c r="D145" s="179">
        <f t="shared" si="2"/>
        <v>82.67</v>
      </c>
    </row>
    <row r="146" spans="1:4">
      <c r="A146" s="99" t="s">
        <v>97</v>
      </c>
      <c r="B146" s="177">
        <v>229</v>
      </c>
      <c r="C146" s="178">
        <v>185</v>
      </c>
      <c r="D146" s="179">
        <f t="shared" si="2"/>
        <v>123.78</v>
      </c>
    </row>
    <row r="147" spans="1:4">
      <c r="A147" s="99" t="s">
        <v>205</v>
      </c>
      <c r="B147" s="177"/>
      <c r="C147" s="178">
        <v>92</v>
      </c>
      <c r="D147" s="179">
        <f t="shared" si="2"/>
        <v>0</v>
      </c>
    </row>
    <row r="148" spans="1:4">
      <c r="A148" s="99" t="s">
        <v>206</v>
      </c>
      <c r="B148" s="177">
        <v>29665</v>
      </c>
      <c r="C148" s="178">
        <v>31230</v>
      </c>
      <c r="D148" s="179">
        <f t="shared" si="2"/>
        <v>94.99</v>
      </c>
    </row>
    <row r="149" spans="1:4">
      <c r="A149" s="99" t="s">
        <v>207</v>
      </c>
      <c r="B149" s="177">
        <v>1266</v>
      </c>
      <c r="C149" s="178">
        <v>2300</v>
      </c>
      <c r="D149" s="179">
        <f t="shared" si="2"/>
        <v>55.04</v>
      </c>
    </row>
    <row r="150" spans="1:4">
      <c r="A150" s="99" t="s">
        <v>208</v>
      </c>
      <c r="B150" s="177">
        <v>11562</v>
      </c>
      <c r="C150" s="178">
        <v>12473</v>
      </c>
      <c r="D150" s="179">
        <f t="shared" si="2"/>
        <v>92.7</v>
      </c>
    </row>
    <row r="151" spans="1:4">
      <c r="A151" s="99" t="s">
        <v>209</v>
      </c>
      <c r="B151" s="177">
        <v>7729</v>
      </c>
      <c r="C151" s="178">
        <v>8556</v>
      </c>
      <c r="D151" s="179">
        <f t="shared" si="2"/>
        <v>90.33</v>
      </c>
    </row>
    <row r="152" spans="1:4">
      <c r="A152" s="99" t="s">
        <v>210</v>
      </c>
      <c r="B152" s="177">
        <v>3579</v>
      </c>
      <c r="C152" s="178">
        <v>3839</v>
      </c>
      <c r="D152" s="179">
        <f t="shared" si="2"/>
        <v>93.23</v>
      </c>
    </row>
    <row r="153" spans="1:4">
      <c r="A153" s="99" t="s">
        <v>211</v>
      </c>
      <c r="B153" s="177">
        <v>5530</v>
      </c>
      <c r="C153" s="178">
        <v>4062</v>
      </c>
      <c r="D153" s="179">
        <f t="shared" si="2"/>
        <v>136.14</v>
      </c>
    </row>
    <row r="154" spans="1:4">
      <c r="A154" s="99" t="s">
        <v>212</v>
      </c>
      <c r="B154" s="177">
        <v>1190</v>
      </c>
      <c r="C154" s="178">
        <v>1597</v>
      </c>
      <c r="D154" s="179">
        <f t="shared" si="2"/>
        <v>74.51</v>
      </c>
    </row>
    <row r="155" spans="1:4">
      <c r="A155" s="99" t="s">
        <v>213</v>
      </c>
      <c r="B155" s="177">
        <v>105</v>
      </c>
      <c r="C155" s="178">
        <v>257</v>
      </c>
      <c r="D155" s="179">
        <f t="shared" si="2"/>
        <v>40.86</v>
      </c>
    </row>
    <row r="156" spans="1:4">
      <c r="A156" s="99" t="s">
        <v>214</v>
      </c>
      <c r="B156" s="177"/>
      <c r="C156" s="178">
        <v>19</v>
      </c>
      <c r="D156" s="179">
        <f t="shared" si="2"/>
        <v>0</v>
      </c>
    </row>
    <row r="157" spans="1:4">
      <c r="A157" s="99" t="s">
        <v>215</v>
      </c>
      <c r="B157" s="177">
        <v>978</v>
      </c>
      <c r="C157" s="178">
        <v>1040</v>
      </c>
      <c r="D157" s="179">
        <f t="shared" si="2"/>
        <v>94.04</v>
      </c>
    </row>
    <row r="158" spans="1:4">
      <c r="A158" s="99" t="s">
        <v>216</v>
      </c>
      <c r="B158" s="177">
        <v>107</v>
      </c>
      <c r="C158" s="178">
        <v>281</v>
      </c>
      <c r="D158" s="179">
        <f t="shared" si="2"/>
        <v>38.08</v>
      </c>
    </row>
    <row r="159" spans="1:4">
      <c r="A159" s="99" t="s">
        <v>217</v>
      </c>
      <c r="B159" s="177">
        <v>109</v>
      </c>
      <c r="C159" s="178">
        <v>10</v>
      </c>
      <c r="D159" s="179">
        <f t="shared" si="2"/>
        <v>1090</v>
      </c>
    </row>
    <row r="160" spans="1:4">
      <c r="A160" s="99" t="s">
        <v>218</v>
      </c>
      <c r="B160" s="177">
        <v>109</v>
      </c>
      <c r="C160" s="178">
        <v>10</v>
      </c>
      <c r="D160" s="179">
        <f t="shared" si="2"/>
        <v>1090</v>
      </c>
    </row>
    <row r="161" spans="1:4">
      <c r="A161" s="99" t="s">
        <v>219</v>
      </c>
      <c r="B161" s="177">
        <v>56</v>
      </c>
      <c r="C161" s="178">
        <v>7</v>
      </c>
      <c r="D161" s="179">
        <f t="shared" si="2"/>
        <v>800</v>
      </c>
    </row>
    <row r="162" spans="1:4">
      <c r="A162" s="99" t="s">
        <v>220</v>
      </c>
      <c r="B162" s="177">
        <v>26</v>
      </c>
      <c r="C162" s="178"/>
      <c r="D162" s="179"/>
    </row>
    <row r="163" spans="1:4">
      <c r="A163" s="99" t="s">
        <v>221</v>
      </c>
      <c r="B163" s="177">
        <v>30</v>
      </c>
      <c r="C163" s="178">
        <v>7</v>
      </c>
      <c r="D163" s="179">
        <f t="shared" si="2"/>
        <v>428.57</v>
      </c>
    </row>
    <row r="164" spans="1:4">
      <c r="A164" s="99" t="s">
        <v>222</v>
      </c>
      <c r="B164" s="177">
        <v>441</v>
      </c>
      <c r="C164" s="178">
        <v>531</v>
      </c>
      <c r="D164" s="179">
        <f t="shared" si="2"/>
        <v>83.05</v>
      </c>
    </row>
    <row r="165" spans="1:4">
      <c r="A165" s="99" t="s">
        <v>223</v>
      </c>
      <c r="B165" s="177">
        <v>305</v>
      </c>
      <c r="C165" s="178">
        <v>350</v>
      </c>
      <c r="D165" s="179">
        <f t="shared" si="2"/>
        <v>87.14</v>
      </c>
    </row>
    <row r="166" spans="1:4">
      <c r="A166" s="99" t="s">
        <v>224</v>
      </c>
      <c r="B166" s="177">
        <v>136</v>
      </c>
      <c r="C166" s="178">
        <v>181</v>
      </c>
      <c r="D166" s="179">
        <f t="shared" si="2"/>
        <v>75.14</v>
      </c>
    </row>
    <row r="167" spans="1:4">
      <c r="A167" s="99" t="s">
        <v>225</v>
      </c>
      <c r="B167" s="177">
        <v>2500</v>
      </c>
      <c r="C167" s="178">
        <v>294</v>
      </c>
      <c r="D167" s="179">
        <f t="shared" si="2"/>
        <v>850.34</v>
      </c>
    </row>
    <row r="168" spans="1:4">
      <c r="A168" s="99" t="s">
        <v>226</v>
      </c>
      <c r="B168" s="177">
        <v>1000</v>
      </c>
      <c r="C168" s="178">
        <v>104</v>
      </c>
      <c r="D168" s="179">
        <f t="shared" si="2"/>
        <v>961.54</v>
      </c>
    </row>
    <row r="169" spans="1:4">
      <c r="A169" s="99" t="s">
        <v>227</v>
      </c>
      <c r="B169" s="177">
        <v>1500</v>
      </c>
      <c r="C169" s="178">
        <v>190</v>
      </c>
      <c r="D169" s="179">
        <f t="shared" si="2"/>
        <v>789.47</v>
      </c>
    </row>
    <row r="170" spans="1:4">
      <c r="A170" s="99" t="s">
        <v>228</v>
      </c>
      <c r="B170" s="177">
        <v>18</v>
      </c>
      <c r="C170" s="178">
        <v>151</v>
      </c>
      <c r="D170" s="179">
        <f t="shared" si="2"/>
        <v>11.92</v>
      </c>
    </row>
    <row r="171" spans="1:4">
      <c r="A171" s="99" t="s">
        <v>229</v>
      </c>
      <c r="B171" s="177">
        <v>18</v>
      </c>
      <c r="C171" s="178">
        <v>151</v>
      </c>
      <c r="D171" s="179">
        <f t="shared" si="2"/>
        <v>11.92</v>
      </c>
    </row>
    <row r="172" spans="1:4">
      <c r="A172" s="99" t="s">
        <v>55</v>
      </c>
      <c r="B172" s="177">
        <v>387</v>
      </c>
      <c r="C172" s="178">
        <v>1490</v>
      </c>
      <c r="D172" s="179">
        <f t="shared" si="2"/>
        <v>25.97</v>
      </c>
    </row>
    <row r="173" spans="1:4">
      <c r="A173" s="99" t="s">
        <v>230</v>
      </c>
      <c r="B173" s="177">
        <v>281</v>
      </c>
      <c r="C173" s="178">
        <v>261</v>
      </c>
      <c r="D173" s="179">
        <f t="shared" si="2"/>
        <v>107.66</v>
      </c>
    </row>
    <row r="174" spans="1:4">
      <c r="A174" s="99" t="s">
        <v>97</v>
      </c>
      <c r="B174" s="177">
        <v>281</v>
      </c>
      <c r="C174" s="178">
        <v>231</v>
      </c>
      <c r="D174" s="179">
        <f t="shared" si="2"/>
        <v>121.65</v>
      </c>
    </row>
    <row r="175" spans="1:4">
      <c r="A175" s="99" t="s">
        <v>231</v>
      </c>
      <c r="B175" s="177"/>
      <c r="C175" s="178">
        <v>30</v>
      </c>
      <c r="D175" s="179">
        <f t="shared" si="2"/>
        <v>0</v>
      </c>
    </row>
    <row r="176" spans="1:4">
      <c r="A176" s="99" t="s">
        <v>232</v>
      </c>
      <c r="B176" s="177"/>
      <c r="C176" s="178">
        <v>10</v>
      </c>
      <c r="D176" s="179">
        <f t="shared" si="2"/>
        <v>0</v>
      </c>
    </row>
    <row r="177" spans="1:4">
      <c r="A177" s="99" t="s">
        <v>233</v>
      </c>
      <c r="B177" s="177"/>
      <c r="C177" s="178">
        <v>10</v>
      </c>
      <c r="D177" s="179">
        <f t="shared" si="2"/>
        <v>0</v>
      </c>
    </row>
    <row r="178" spans="1:4">
      <c r="A178" s="99" t="s">
        <v>234</v>
      </c>
      <c r="B178" s="177"/>
      <c r="C178" s="178">
        <v>990</v>
      </c>
      <c r="D178" s="179">
        <f t="shared" si="2"/>
        <v>0</v>
      </c>
    </row>
    <row r="179" spans="1:4">
      <c r="A179" s="99" t="s">
        <v>235</v>
      </c>
      <c r="B179" s="177"/>
      <c r="C179" s="178">
        <v>50</v>
      </c>
      <c r="D179" s="179">
        <f t="shared" si="2"/>
        <v>0</v>
      </c>
    </row>
    <row r="180" spans="1:4">
      <c r="A180" s="99" t="s">
        <v>236</v>
      </c>
      <c r="B180" s="177"/>
      <c r="C180" s="178">
        <v>940</v>
      </c>
      <c r="D180" s="179">
        <f t="shared" si="2"/>
        <v>0</v>
      </c>
    </row>
    <row r="181" spans="1:4">
      <c r="A181" s="99" t="s">
        <v>237</v>
      </c>
      <c r="B181" s="177">
        <v>5</v>
      </c>
      <c r="C181" s="178">
        <v>11</v>
      </c>
      <c r="D181" s="179">
        <f t="shared" si="2"/>
        <v>45.45</v>
      </c>
    </row>
    <row r="182" spans="1:4">
      <c r="A182" s="99" t="s">
        <v>238</v>
      </c>
      <c r="B182" s="177"/>
      <c r="C182" s="178">
        <v>6</v>
      </c>
      <c r="D182" s="179">
        <f t="shared" si="2"/>
        <v>0</v>
      </c>
    </row>
    <row r="183" spans="1:4">
      <c r="A183" s="99" t="s">
        <v>239</v>
      </c>
      <c r="B183" s="177">
        <v>5</v>
      </c>
      <c r="C183" s="178">
        <v>5</v>
      </c>
      <c r="D183" s="179">
        <f t="shared" si="2"/>
        <v>100</v>
      </c>
    </row>
    <row r="184" spans="1:4">
      <c r="A184" s="99" t="s">
        <v>240</v>
      </c>
      <c r="B184" s="177">
        <v>101</v>
      </c>
      <c r="C184" s="178">
        <v>212</v>
      </c>
      <c r="D184" s="179">
        <f t="shared" si="2"/>
        <v>47.64</v>
      </c>
    </row>
    <row r="185" spans="1:4">
      <c r="A185" s="99" t="s">
        <v>241</v>
      </c>
      <c r="B185" s="177">
        <v>101</v>
      </c>
      <c r="C185" s="178">
        <v>130</v>
      </c>
      <c r="D185" s="179">
        <f t="shared" si="2"/>
        <v>77.69</v>
      </c>
    </row>
    <row r="186" spans="1:4">
      <c r="A186" s="99" t="s">
        <v>242</v>
      </c>
      <c r="B186" s="177"/>
      <c r="C186" s="178">
        <v>21</v>
      </c>
      <c r="D186" s="179">
        <f t="shared" si="2"/>
        <v>0</v>
      </c>
    </row>
    <row r="187" spans="1:4">
      <c r="A187" s="99" t="s">
        <v>243</v>
      </c>
      <c r="B187" s="177"/>
      <c r="C187" s="178">
        <v>61</v>
      </c>
      <c r="D187" s="179">
        <f t="shared" si="2"/>
        <v>0</v>
      </c>
    </row>
    <row r="188" spans="1:4">
      <c r="A188" s="99" t="s">
        <v>244</v>
      </c>
      <c r="B188" s="177"/>
      <c r="C188" s="178">
        <v>6</v>
      </c>
      <c r="D188" s="179">
        <f t="shared" si="2"/>
        <v>0</v>
      </c>
    </row>
    <row r="189" spans="1:4">
      <c r="A189" s="99" t="s">
        <v>245</v>
      </c>
      <c r="B189" s="177"/>
      <c r="C189" s="178">
        <v>6</v>
      </c>
      <c r="D189" s="179">
        <f t="shared" si="2"/>
        <v>0</v>
      </c>
    </row>
    <row r="190" spans="1:4">
      <c r="A190" s="99" t="s">
        <v>56</v>
      </c>
      <c r="B190" s="177">
        <v>2052</v>
      </c>
      <c r="C190" s="178">
        <v>4428</v>
      </c>
      <c r="D190" s="179">
        <f t="shared" si="2"/>
        <v>46.34</v>
      </c>
    </row>
    <row r="191" spans="1:4">
      <c r="A191" s="99" t="s">
        <v>246</v>
      </c>
      <c r="B191" s="177">
        <v>1052</v>
      </c>
      <c r="C191" s="178">
        <v>1685</v>
      </c>
      <c r="D191" s="179">
        <f t="shared" si="2"/>
        <v>62.43</v>
      </c>
    </row>
    <row r="192" spans="1:4">
      <c r="A192" s="99" t="s">
        <v>97</v>
      </c>
      <c r="B192" s="177">
        <v>92</v>
      </c>
      <c r="C192" s="178">
        <v>232</v>
      </c>
      <c r="D192" s="179">
        <f t="shared" si="2"/>
        <v>39.66</v>
      </c>
    </row>
    <row r="193" spans="1:4">
      <c r="A193" s="99" t="s">
        <v>247</v>
      </c>
      <c r="B193" s="177">
        <v>43</v>
      </c>
      <c r="C193" s="178">
        <v>47</v>
      </c>
      <c r="D193" s="179">
        <f t="shared" si="2"/>
        <v>91.49</v>
      </c>
    </row>
    <row r="194" spans="1:4">
      <c r="A194" s="99" t="s">
        <v>248</v>
      </c>
      <c r="B194" s="177"/>
      <c r="C194" s="178">
        <v>1</v>
      </c>
      <c r="D194" s="179">
        <f t="shared" si="2"/>
        <v>0</v>
      </c>
    </row>
    <row r="195" spans="1:4">
      <c r="A195" s="99" t="s">
        <v>249</v>
      </c>
      <c r="B195" s="177"/>
      <c r="C195" s="178">
        <v>1</v>
      </c>
      <c r="D195" s="179">
        <f t="shared" si="2"/>
        <v>0</v>
      </c>
    </row>
    <row r="196" spans="1:4">
      <c r="A196" s="99" t="s">
        <v>250</v>
      </c>
      <c r="B196" s="177"/>
      <c r="C196" s="178">
        <v>197</v>
      </c>
      <c r="D196" s="179">
        <f t="shared" si="2"/>
        <v>0</v>
      </c>
    </row>
    <row r="197" spans="1:4">
      <c r="A197" s="99" t="s">
        <v>251</v>
      </c>
      <c r="B197" s="177">
        <v>45</v>
      </c>
      <c r="C197" s="178">
        <v>15</v>
      </c>
      <c r="D197" s="179">
        <f t="shared" si="2"/>
        <v>300</v>
      </c>
    </row>
    <row r="198" spans="1:4">
      <c r="A198" s="99" t="s">
        <v>252</v>
      </c>
      <c r="B198" s="177"/>
      <c r="C198" s="178">
        <v>35</v>
      </c>
      <c r="D198" s="179">
        <f t="shared" ref="D198:D261" si="3">B198/C198*100</f>
        <v>0</v>
      </c>
    </row>
    <row r="199" spans="1:4">
      <c r="A199" s="99" t="s">
        <v>253</v>
      </c>
      <c r="B199" s="177">
        <v>872</v>
      </c>
      <c r="C199" s="178">
        <v>1157</v>
      </c>
      <c r="D199" s="179">
        <f t="shared" si="3"/>
        <v>75.37</v>
      </c>
    </row>
    <row r="200" spans="1:4">
      <c r="A200" s="99" t="s">
        <v>254</v>
      </c>
      <c r="B200" s="177">
        <v>57</v>
      </c>
      <c r="C200" s="178">
        <v>128</v>
      </c>
      <c r="D200" s="179">
        <f t="shared" si="3"/>
        <v>44.53</v>
      </c>
    </row>
    <row r="201" spans="1:4">
      <c r="A201" s="99" t="s">
        <v>97</v>
      </c>
      <c r="B201" s="177">
        <v>37</v>
      </c>
      <c r="C201" s="178">
        <v>22</v>
      </c>
      <c r="D201" s="179">
        <f t="shared" si="3"/>
        <v>168.18</v>
      </c>
    </row>
    <row r="202" spans="1:4">
      <c r="A202" s="99" t="s">
        <v>255</v>
      </c>
      <c r="B202" s="177"/>
      <c r="C202" s="178">
        <v>30</v>
      </c>
      <c r="D202" s="179">
        <f t="shared" si="3"/>
        <v>0</v>
      </c>
    </row>
    <row r="203" spans="1:4">
      <c r="A203" s="99" t="s">
        <v>256</v>
      </c>
      <c r="B203" s="177">
        <v>21</v>
      </c>
      <c r="C203" s="178">
        <v>38</v>
      </c>
      <c r="D203" s="179">
        <f t="shared" si="3"/>
        <v>55.26</v>
      </c>
    </row>
    <row r="204" spans="1:4">
      <c r="A204" s="99" t="s">
        <v>257</v>
      </c>
      <c r="B204" s="177"/>
      <c r="C204" s="178">
        <v>38</v>
      </c>
      <c r="D204" s="179">
        <f t="shared" si="3"/>
        <v>0</v>
      </c>
    </row>
    <row r="205" spans="1:4">
      <c r="A205" s="99" t="s">
        <v>258</v>
      </c>
      <c r="B205" s="177">
        <v>101</v>
      </c>
      <c r="C205" s="178">
        <v>1196</v>
      </c>
      <c r="D205" s="179">
        <f t="shared" si="3"/>
        <v>8.44</v>
      </c>
    </row>
    <row r="206" spans="1:4">
      <c r="A206" s="99" t="s">
        <v>97</v>
      </c>
      <c r="B206" s="177">
        <v>47</v>
      </c>
      <c r="C206" s="178">
        <v>45</v>
      </c>
      <c r="D206" s="179">
        <f t="shared" si="3"/>
        <v>104.44</v>
      </c>
    </row>
    <row r="207" spans="1:4">
      <c r="A207" s="99" t="s">
        <v>259</v>
      </c>
      <c r="B207" s="177"/>
      <c r="C207" s="178">
        <v>1001</v>
      </c>
      <c r="D207" s="179">
        <f t="shared" si="3"/>
        <v>0</v>
      </c>
    </row>
    <row r="208" spans="1:4">
      <c r="A208" s="99" t="s">
        <v>260</v>
      </c>
      <c r="B208" s="177">
        <v>54</v>
      </c>
      <c r="C208" s="178">
        <v>150</v>
      </c>
      <c r="D208" s="179">
        <f t="shared" si="3"/>
        <v>36</v>
      </c>
    </row>
    <row r="209" spans="1:4">
      <c r="A209" s="99" t="s">
        <v>261</v>
      </c>
      <c r="B209" s="177">
        <v>775</v>
      </c>
      <c r="C209" s="178">
        <v>1281</v>
      </c>
      <c r="D209" s="179">
        <f t="shared" si="3"/>
        <v>60.5</v>
      </c>
    </row>
    <row r="210" spans="1:4">
      <c r="A210" s="99" t="s">
        <v>97</v>
      </c>
      <c r="B210" s="177">
        <v>231</v>
      </c>
      <c r="C210" s="178">
        <v>275</v>
      </c>
      <c r="D210" s="179">
        <f t="shared" si="3"/>
        <v>84</v>
      </c>
    </row>
    <row r="211" spans="1:4">
      <c r="A211" s="99" t="s">
        <v>262</v>
      </c>
      <c r="B211" s="177">
        <v>261</v>
      </c>
      <c r="C211" s="178">
        <v>294</v>
      </c>
      <c r="D211" s="179">
        <f t="shared" si="3"/>
        <v>88.78</v>
      </c>
    </row>
    <row r="212" spans="1:4">
      <c r="A212" s="99" t="s">
        <v>263</v>
      </c>
      <c r="B212" s="177"/>
      <c r="C212" s="178">
        <v>32</v>
      </c>
      <c r="D212" s="179">
        <f t="shared" si="3"/>
        <v>0</v>
      </c>
    </row>
    <row r="213" spans="1:4">
      <c r="A213" s="99" t="s">
        <v>264</v>
      </c>
      <c r="B213" s="177">
        <v>283</v>
      </c>
      <c r="C213" s="178">
        <v>680</v>
      </c>
      <c r="D213" s="179">
        <f t="shared" si="3"/>
        <v>41.62</v>
      </c>
    </row>
    <row r="214" spans="1:4">
      <c r="A214" s="99" t="s">
        <v>265</v>
      </c>
      <c r="B214" s="177">
        <v>68</v>
      </c>
      <c r="C214" s="178">
        <v>138</v>
      </c>
      <c r="D214" s="179">
        <f t="shared" si="3"/>
        <v>49.28</v>
      </c>
    </row>
    <row r="215" spans="1:4">
      <c r="A215" s="99" t="s">
        <v>266</v>
      </c>
      <c r="B215" s="177">
        <v>23</v>
      </c>
      <c r="C215" s="178">
        <v>23</v>
      </c>
      <c r="D215" s="179">
        <f t="shared" si="3"/>
        <v>100</v>
      </c>
    </row>
    <row r="216" spans="1:4">
      <c r="A216" s="99" t="s">
        <v>267</v>
      </c>
      <c r="B216" s="177">
        <v>45</v>
      </c>
      <c r="C216" s="178">
        <v>115</v>
      </c>
      <c r="D216" s="179">
        <f t="shared" si="3"/>
        <v>39.13</v>
      </c>
    </row>
    <row r="217" spans="1:4">
      <c r="A217" s="99" t="s">
        <v>57</v>
      </c>
      <c r="B217" s="177">
        <v>23490</v>
      </c>
      <c r="C217" s="178">
        <v>29754</v>
      </c>
      <c r="D217" s="179">
        <f t="shared" si="3"/>
        <v>78.95</v>
      </c>
    </row>
    <row r="218" spans="1:4">
      <c r="A218" s="99" t="s">
        <v>268</v>
      </c>
      <c r="B218" s="177">
        <v>1199</v>
      </c>
      <c r="C218" s="178">
        <v>1231</v>
      </c>
      <c r="D218" s="179">
        <f t="shared" si="3"/>
        <v>97.4</v>
      </c>
    </row>
    <row r="219" spans="1:4">
      <c r="A219" s="99" t="s">
        <v>97</v>
      </c>
      <c r="B219" s="177">
        <v>373</v>
      </c>
      <c r="C219" s="178">
        <v>431</v>
      </c>
      <c r="D219" s="179">
        <f t="shared" si="3"/>
        <v>86.54</v>
      </c>
    </row>
    <row r="220" spans="1:4">
      <c r="A220" s="99" t="s">
        <v>107</v>
      </c>
      <c r="B220" s="177">
        <v>11</v>
      </c>
      <c r="C220" s="178">
        <v>15</v>
      </c>
      <c r="D220" s="179">
        <f t="shared" si="3"/>
        <v>73.33</v>
      </c>
    </row>
    <row r="221" spans="1:4">
      <c r="A221" s="99" t="s">
        <v>269</v>
      </c>
      <c r="B221" s="177">
        <v>3</v>
      </c>
      <c r="C221" s="178">
        <v>3</v>
      </c>
      <c r="D221" s="179">
        <f t="shared" si="3"/>
        <v>100</v>
      </c>
    </row>
    <row r="222" spans="1:4">
      <c r="A222" s="99" t="s">
        <v>270</v>
      </c>
      <c r="B222" s="177"/>
      <c r="C222" s="178">
        <v>17</v>
      </c>
      <c r="D222" s="179">
        <f t="shared" si="3"/>
        <v>0</v>
      </c>
    </row>
    <row r="223" spans="1:4">
      <c r="A223" s="99" t="s">
        <v>271</v>
      </c>
      <c r="B223" s="177">
        <v>6</v>
      </c>
      <c r="C223" s="178">
        <v>11</v>
      </c>
      <c r="D223" s="179">
        <f t="shared" si="3"/>
        <v>54.55</v>
      </c>
    </row>
    <row r="224" spans="1:4">
      <c r="A224" s="99" t="s">
        <v>272</v>
      </c>
      <c r="B224" s="177">
        <v>525</v>
      </c>
      <c r="C224" s="178">
        <v>344</v>
      </c>
      <c r="D224" s="179">
        <f t="shared" si="3"/>
        <v>152.62</v>
      </c>
    </row>
    <row r="225" spans="1:4">
      <c r="A225" s="99" t="s">
        <v>273</v>
      </c>
      <c r="B225" s="177">
        <v>10</v>
      </c>
      <c r="C225" s="178">
        <v>4</v>
      </c>
      <c r="D225" s="179">
        <f t="shared" si="3"/>
        <v>250</v>
      </c>
    </row>
    <row r="226" spans="1:4">
      <c r="A226" s="99" t="s">
        <v>274</v>
      </c>
      <c r="B226" s="177">
        <v>45</v>
      </c>
      <c r="C226" s="178">
        <v>400</v>
      </c>
      <c r="D226" s="179">
        <f t="shared" si="3"/>
        <v>11.25</v>
      </c>
    </row>
    <row r="227" spans="1:4">
      <c r="A227" s="99" t="s">
        <v>275</v>
      </c>
      <c r="B227" s="177">
        <v>226</v>
      </c>
      <c r="C227" s="178">
        <v>6</v>
      </c>
      <c r="D227" s="179">
        <f t="shared" si="3"/>
        <v>3766.67</v>
      </c>
    </row>
    <row r="228" spans="1:4">
      <c r="A228" s="99" t="s">
        <v>276</v>
      </c>
      <c r="B228" s="177">
        <v>979</v>
      </c>
      <c r="C228" s="178">
        <v>1297</v>
      </c>
      <c r="D228" s="179">
        <f t="shared" si="3"/>
        <v>75.48</v>
      </c>
    </row>
    <row r="229" spans="1:4">
      <c r="A229" s="99" t="s">
        <v>97</v>
      </c>
      <c r="B229" s="177">
        <v>244</v>
      </c>
      <c r="C229" s="178">
        <v>293</v>
      </c>
      <c r="D229" s="179">
        <f t="shared" si="3"/>
        <v>83.28</v>
      </c>
    </row>
    <row r="230" spans="1:4">
      <c r="A230" s="99" t="s">
        <v>277</v>
      </c>
      <c r="B230" s="177">
        <v>544</v>
      </c>
      <c r="C230" s="178">
        <v>562</v>
      </c>
      <c r="D230" s="179">
        <f t="shared" si="3"/>
        <v>96.8</v>
      </c>
    </row>
    <row r="231" spans="1:4">
      <c r="A231" s="99" t="s">
        <v>278</v>
      </c>
      <c r="B231" s="177">
        <v>5</v>
      </c>
      <c r="C231" s="178">
        <v>20</v>
      </c>
      <c r="D231" s="179">
        <f t="shared" si="3"/>
        <v>25</v>
      </c>
    </row>
    <row r="232" spans="1:4">
      <c r="A232" s="99" t="s">
        <v>279</v>
      </c>
      <c r="B232" s="177">
        <v>16</v>
      </c>
      <c r="C232" s="178">
        <v>35</v>
      </c>
      <c r="D232" s="179">
        <f t="shared" si="3"/>
        <v>45.71</v>
      </c>
    </row>
    <row r="233" spans="1:4">
      <c r="A233" s="99" t="s">
        <v>280</v>
      </c>
      <c r="B233" s="177">
        <v>171</v>
      </c>
      <c r="C233" s="178">
        <v>387</v>
      </c>
      <c r="D233" s="179">
        <f t="shared" si="3"/>
        <v>44.19</v>
      </c>
    </row>
    <row r="234" spans="1:4">
      <c r="A234" s="99" t="s">
        <v>281</v>
      </c>
      <c r="B234" s="177">
        <v>11414</v>
      </c>
      <c r="C234" s="178">
        <v>10669</v>
      </c>
      <c r="D234" s="179">
        <f t="shared" si="3"/>
        <v>106.98</v>
      </c>
    </row>
    <row r="235" spans="1:4">
      <c r="A235" s="99" t="s">
        <v>282</v>
      </c>
      <c r="B235" s="177">
        <v>10448</v>
      </c>
      <c r="C235" s="178">
        <v>9896</v>
      </c>
      <c r="D235" s="179">
        <f t="shared" si="3"/>
        <v>105.58</v>
      </c>
    </row>
    <row r="236" spans="1:4">
      <c r="A236" s="99" t="s">
        <v>283</v>
      </c>
      <c r="B236" s="177"/>
      <c r="C236" s="178">
        <v>78</v>
      </c>
      <c r="D236" s="179">
        <f t="shared" si="3"/>
        <v>0</v>
      </c>
    </row>
    <row r="237" spans="1:4">
      <c r="A237" s="99" t="s">
        <v>284</v>
      </c>
      <c r="B237" s="177">
        <v>276</v>
      </c>
      <c r="C237" s="178">
        <v>292</v>
      </c>
      <c r="D237" s="179">
        <f t="shared" si="3"/>
        <v>94.52</v>
      </c>
    </row>
    <row r="238" spans="1:4">
      <c r="A238" s="99" t="s">
        <v>285</v>
      </c>
      <c r="B238" s="177"/>
      <c r="C238" s="178">
        <v>49</v>
      </c>
      <c r="D238" s="179">
        <f t="shared" si="3"/>
        <v>0</v>
      </c>
    </row>
    <row r="239" spans="1:4">
      <c r="A239" s="99" t="s">
        <v>286</v>
      </c>
      <c r="B239" s="177">
        <v>690</v>
      </c>
      <c r="C239" s="178">
        <v>354</v>
      </c>
      <c r="D239" s="179">
        <f t="shared" si="3"/>
        <v>194.92</v>
      </c>
    </row>
    <row r="240" spans="1:4">
      <c r="A240" s="99" t="s">
        <v>287</v>
      </c>
      <c r="B240" s="177">
        <v>41</v>
      </c>
      <c r="C240" s="178">
        <v>346</v>
      </c>
      <c r="D240" s="179">
        <f t="shared" si="3"/>
        <v>11.85</v>
      </c>
    </row>
    <row r="241" spans="1:4">
      <c r="A241" s="181" t="s">
        <v>288</v>
      </c>
      <c r="B241" s="177">
        <v>41</v>
      </c>
      <c r="C241" s="178"/>
      <c r="D241" s="179"/>
    </row>
    <row r="242" spans="1:4">
      <c r="A242" s="99" t="s">
        <v>289</v>
      </c>
      <c r="B242" s="177"/>
      <c r="C242" s="178">
        <v>346</v>
      </c>
      <c r="D242" s="179">
        <f t="shared" si="3"/>
        <v>0</v>
      </c>
    </row>
    <row r="243" spans="1:4">
      <c r="A243" s="99" t="s">
        <v>290</v>
      </c>
      <c r="B243" s="177">
        <v>882</v>
      </c>
      <c r="C243" s="178">
        <v>1004</v>
      </c>
      <c r="D243" s="179">
        <f t="shared" si="3"/>
        <v>87.85</v>
      </c>
    </row>
    <row r="244" spans="1:4">
      <c r="A244" s="99" t="s">
        <v>291</v>
      </c>
      <c r="B244" s="177">
        <v>4</v>
      </c>
      <c r="C244" s="178">
        <v>8</v>
      </c>
      <c r="D244" s="179">
        <f t="shared" si="3"/>
        <v>50</v>
      </c>
    </row>
    <row r="245" spans="1:4">
      <c r="A245" s="99" t="s">
        <v>292</v>
      </c>
      <c r="B245" s="177">
        <v>13</v>
      </c>
      <c r="C245" s="178">
        <v>13</v>
      </c>
      <c r="D245" s="179">
        <f t="shared" si="3"/>
        <v>100</v>
      </c>
    </row>
    <row r="246" spans="1:4">
      <c r="A246" s="99" t="s">
        <v>293</v>
      </c>
      <c r="B246" s="177">
        <v>33</v>
      </c>
      <c r="C246" s="178">
        <v>48</v>
      </c>
      <c r="D246" s="179">
        <f t="shared" si="3"/>
        <v>68.75</v>
      </c>
    </row>
    <row r="247" spans="1:4">
      <c r="A247" s="99" t="s">
        <v>294</v>
      </c>
      <c r="B247" s="177">
        <v>297</v>
      </c>
      <c r="C247" s="178">
        <v>311</v>
      </c>
      <c r="D247" s="179">
        <f t="shared" si="3"/>
        <v>95.5</v>
      </c>
    </row>
    <row r="248" spans="1:4">
      <c r="A248" s="99" t="s">
        <v>295</v>
      </c>
      <c r="B248" s="177">
        <v>12</v>
      </c>
      <c r="C248" s="178">
        <v>29</v>
      </c>
      <c r="D248" s="179">
        <f t="shared" si="3"/>
        <v>41.38</v>
      </c>
    </row>
    <row r="249" spans="1:4">
      <c r="A249" s="99" t="s">
        <v>296</v>
      </c>
      <c r="B249" s="177">
        <v>523</v>
      </c>
      <c r="C249" s="178">
        <v>595</v>
      </c>
      <c r="D249" s="179">
        <f t="shared" si="3"/>
        <v>87.9</v>
      </c>
    </row>
    <row r="250" spans="1:4">
      <c r="A250" s="99" t="s">
        <v>297</v>
      </c>
      <c r="B250" s="177">
        <v>50</v>
      </c>
      <c r="C250" s="178">
        <v>240</v>
      </c>
      <c r="D250" s="179">
        <f t="shared" si="3"/>
        <v>20.83</v>
      </c>
    </row>
    <row r="251" spans="1:4">
      <c r="A251" s="99" t="s">
        <v>298</v>
      </c>
      <c r="B251" s="177">
        <v>50</v>
      </c>
      <c r="C251" s="178">
        <v>171</v>
      </c>
      <c r="D251" s="179">
        <f t="shared" si="3"/>
        <v>29.24</v>
      </c>
    </row>
    <row r="252" spans="1:4">
      <c r="A252" s="99" t="s">
        <v>299</v>
      </c>
      <c r="B252" s="177"/>
      <c r="C252" s="178">
        <v>64</v>
      </c>
      <c r="D252" s="179">
        <f t="shared" si="3"/>
        <v>0</v>
      </c>
    </row>
    <row r="253" spans="1:4">
      <c r="A253" s="99" t="s">
        <v>300</v>
      </c>
      <c r="B253" s="177"/>
      <c r="C253" s="178">
        <v>5</v>
      </c>
      <c r="D253" s="179">
        <f t="shared" si="3"/>
        <v>0</v>
      </c>
    </row>
    <row r="254" spans="1:4">
      <c r="A254" s="99" t="s">
        <v>301</v>
      </c>
      <c r="B254" s="177">
        <v>337</v>
      </c>
      <c r="C254" s="178">
        <v>836</v>
      </c>
      <c r="D254" s="179">
        <f t="shared" si="3"/>
        <v>40.31</v>
      </c>
    </row>
    <row r="255" spans="1:4">
      <c r="A255" s="99" t="s">
        <v>302</v>
      </c>
      <c r="B255" s="177">
        <v>6</v>
      </c>
      <c r="C255" s="178">
        <v>8</v>
      </c>
      <c r="D255" s="179">
        <f t="shared" si="3"/>
        <v>75</v>
      </c>
    </row>
    <row r="256" spans="1:4">
      <c r="A256" s="99" t="s">
        <v>303</v>
      </c>
      <c r="B256" s="177"/>
      <c r="C256" s="178">
        <v>6</v>
      </c>
      <c r="D256" s="179">
        <f t="shared" si="3"/>
        <v>0</v>
      </c>
    </row>
    <row r="257" spans="1:4">
      <c r="A257" s="99" t="s">
        <v>304</v>
      </c>
      <c r="B257" s="177">
        <v>292</v>
      </c>
      <c r="C257" s="178">
        <v>372</v>
      </c>
      <c r="D257" s="179">
        <f t="shared" si="3"/>
        <v>78.49</v>
      </c>
    </row>
    <row r="258" spans="1:4">
      <c r="A258" s="99" t="s">
        <v>305</v>
      </c>
      <c r="B258" s="177">
        <v>40</v>
      </c>
      <c r="C258" s="178">
        <v>142</v>
      </c>
      <c r="D258" s="179">
        <f t="shared" si="3"/>
        <v>28.17</v>
      </c>
    </row>
    <row r="259" spans="1:4">
      <c r="A259" s="99" t="s">
        <v>306</v>
      </c>
      <c r="B259" s="177"/>
      <c r="C259" s="178">
        <v>308</v>
      </c>
      <c r="D259" s="179">
        <f t="shared" si="3"/>
        <v>0</v>
      </c>
    </row>
    <row r="260" spans="1:4">
      <c r="A260" s="99" t="s">
        <v>307</v>
      </c>
      <c r="B260" s="177">
        <v>785</v>
      </c>
      <c r="C260" s="178">
        <v>1150</v>
      </c>
      <c r="D260" s="179">
        <f t="shared" si="3"/>
        <v>68.26</v>
      </c>
    </row>
    <row r="261" spans="1:4">
      <c r="A261" s="99" t="s">
        <v>97</v>
      </c>
      <c r="B261" s="177">
        <v>83</v>
      </c>
      <c r="C261" s="178">
        <v>93</v>
      </c>
      <c r="D261" s="179">
        <f t="shared" si="3"/>
        <v>89.25</v>
      </c>
    </row>
    <row r="262" spans="1:4">
      <c r="A262" s="99" t="s">
        <v>308</v>
      </c>
      <c r="B262" s="177">
        <v>4</v>
      </c>
      <c r="C262" s="178">
        <v>65</v>
      </c>
      <c r="D262" s="179">
        <f t="shared" ref="D262:D325" si="4">B262/C262*100</f>
        <v>6.15</v>
      </c>
    </row>
    <row r="263" spans="1:4">
      <c r="A263" s="99" t="s">
        <v>309</v>
      </c>
      <c r="B263" s="177"/>
      <c r="C263" s="178">
        <v>30</v>
      </c>
      <c r="D263" s="179">
        <f t="shared" si="4"/>
        <v>0</v>
      </c>
    </row>
    <row r="264" spans="1:4">
      <c r="A264" s="181" t="s">
        <v>310</v>
      </c>
      <c r="B264" s="177">
        <v>170</v>
      </c>
      <c r="C264" s="178"/>
      <c r="D264" s="179"/>
    </row>
    <row r="265" spans="1:4">
      <c r="A265" s="99" t="s">
        <v>311</v>
      </c>
      <c r="B265" s="177">
        <v>528</v>
      </c>
      <c r="C265" s="178">
        <v>962</v>
      </c>
      <c r="D265" s="179">
        <f t="shared" si="4"/>
        <v>54.89</v>
      </c>
    </row>
    <row r="266" spans="1:4">
      <c r="A266" s="99" t="s">
        <v>312</v>
      </c>
      <c r="B266" s="177">
        <v>111</v>
      </c>
      <c r="C266" s="178">
        <v>1997</v>
      </c>
      <c r="D266" s="179">
        <f t="shared" si="4"/>
        <v>5.56</v>
      </c>
    </row>
    <row r="267" spans="1:4">
      <c r="A267" s="99" t="s">
        <v>313</v>
      </c>
      <c r="B267" s="177"/>
      <c r="C267" s="178">
        <v>110</v>
      </c>
      <c r="D267" s="179">
        <f t="shared" si="4"/>
        <v>0</v>
      </c>
    </row>
    <row r="268" spans="1:4">
      <c r="A268" s="99" t="s">
        <v>314</v>
      </c>
      <c r="B268" s="177">
        <v>69</v>
      </c>
      <c r="C268" s="178">
        <v>119</v>
      </c>
      <c r="D268" s="179">
        <f t="shared" si="4"/>
        <v>57.98</v>
      </c>
    </row>
    <row r="269" spans="1:4">
      <c r="A269" s="99" t="s">
        <v>315</v>
      </c>
      <c r="B269" s="177"/>
      <c r="C269" s="178">
        <v>1735</v>
      </c>
      <c r="D269" s="179">
        <f t="shared" si="4"/>
        <v>0</v>
      </c>
    </row>
    <row r="270" spans="1:4">
      <c r="A270" s="99" t="s">
        <v>316</v>
      </c>
      <c r="B270" s="177">
        <v>42</v>
      </c>
      <c r="C270" s="178">
        <v>33</v>
      </c>
      <c r="D270" s="179">
        <f t="shared" si="4"/>
        <v>127.27</v>
      </c>
    </row>
    <row r="271" spans="1:4">
      <c r="A271" s="99" t="s">
        <v>317</v>
      </c>
      <c r="B271" s="177">
        <v>25</v>
      </c>
      <c r="C271" s="178">
        <v>30</v>
      </c>
      <c r="D271" s="179">
        <f t="shared" si="4"/>
        <v>83.33</v>
      </c>
    </row>
    <row r="272" spans="1:4">
      <c r="A272" s="99" t="s">
        <v>97</v>
      </c>
      <c r="B272" s="177">
        <v>25</v>
      </c>
      <c r="C272" s="178">
        <v>30</v>
      </c>
      <c r="D272" s="179">
        <f t="shared" si="4"/>
        <v>83.33</v>
      </c>
    </row>
    <row r="273" spans="1:4">
      <c r="A273" s="99" t="s">
        <v>318</v>
      </c>
      <c r="B273" s="177">
        <v>1282</v>
      </c>
      <c r="C273" s="178">
        <v>2796</v>
      </c>
      <c r="D273" s="179">
        <f t="shared" si="4"/>
        <v>45.85</v>
      </c>
    </row>
    <row r="274" spans="1:4">
      <c r="A274" s="99" t="s">
        <v>319</v>
      </c>
      <c r="B274" s="177">
        <v>260</v>
      </c>
      <c r="C274" s="178">
        <v>859</v>
      </c>
      <c r="D274" s="179">
        <f t="shared" si="4"/>
        <v>30.27</v>
      </c>
    </row>
    <row r="275" spans="1:4">
      <c r="A275" s="99" t="s">
        <v>320</v>
      </c>
      <c r="B275" s="177">
        <v>1022</v>
      </c>
      <c r="C275" s="178">
        <v>1937</v>
      </c>
      <c r="D275" s="179">
        <f t="shared" si="4"/>
        <v>52.76</v>
      </c>
    </row>
    <row r="276" spans="1:4">
      <c r="A276" s="99" t="s">
        <v>321</v>
      </c>
      <c r="B276" s="177">
        <v>164</v>
      </c>
      <c r="C276" s="178">
        <v>210</v>
      </c>
      <c r="D276" s="179">
        <f t="shared" si="4"/>
        <v>78.1</v>
      </c>
    </row>
    <row r="277" spans="1:4">
      <c r="A277" s="99" t="s">
        <v>322</v>
      </c>
      <c r="B277" s="177">
        <v>164</v>
      </c>
      <c r="C277" s="178">
        <v>157</v>
      </c>
      <c r="D277" s="179">
        <f t="shared" si="4"/>
        <v>104.46</v>
      </c>
    </row>
    <row r="278" spans="1:4">
      <c r="A278" s="99" t="s">
        <v>323</v>
      </c>
      <c r="B278" s="177"/>
      <c r="C278" s="178">
        <v>53</v>
      </c>
      <c r="D278" s="179">
        <f t="shared" si="4"/>
        <v>0</v>
      </c>
    </row>
    <row r="279" spans="1:4">
      <c r="A279" s="99" t="s">
        <v>324</v>
      </c>
      <c r="B279" s="177">
        <v>990</v>
      </c>
      <c r="C279" s="178">
        <v>772</v>
      </c>
      <c r="D279" s="179">
        <f t="shared" si="4"/>
        <v>128.24</v>
      </c>
    </row>
    <row r="280" spans="1:4">
      <c r="A280" s="99" t="s">
        <v>325</v>
      </c>
      <c r="B280" s="177">
        <v>8</v>
      </c>
      <c r="C280" s="178"/>
      <c r="D280" s="179"/>
    </row>
    <row r="281" spans="1:4">
      <c r="A281" s="99" t="s">
        <v>326</v>
      </c>
      <c r="B281" s="177">
        <v>982</v>
      </c>
      <c r="C281" s="178">
        <v>772</v>
      </c>
      <c r="D281" s="179">
        <f t="shared" si="4"/>
        <v>127.2</v>
      </c>
    </row>
    <row r="282" spans="1:4">
      <c r="A282" s="99" t="s">
        <v>327</v>
      </c>
      <c r="B282" s="177">
        <v>178</v>
      </c>
      <c r="C282" s="178">
        <v>103</v>
      </c>
      <c r="D282" s="179">
        <f t="shared" si="4"/>
        <v>172.82</v>
      </c>
    </row>
    <row r="283" spans="1:4">
      <c r="A283" s="99" t="s">
        <v>328</v>
      </c>
      <c r="B283" s="177">
        <v>35</v>
      </c>
      <c r="C283" s="178">
        <v>33</v>
      </c>
      <c r="D283" s="179">
        <f t="shared" si="4"/>
        <v>106.06</v>
      </c>
    </row>
    <row r="284" spans="1:4">
      <c r="A284" s="99" t="s">
        <v>329</v>
      </c>
      <c r="B284" s="177">
        <v>143</v>
      </c>
      <c r="C284" s="178">
        <v>70</v>
      </c>
      <c r="D284" s="179">
        <f t="shared" si="4"/>
        <v>204.29</v>
      </c>
    </row>
    <row r="285" spans="1:4">
      <c r="A285" s="99" t="s">
        <v>330</v>
      </c>
      <c r="B285" s="177">
        <v>4630</v>
      </c>
      <c r="C285" s="178">
        <v>4950</v>
      </c>
      <c r="D285" s="179">
        <f t="shared" si="4"/>
        <v>93.54</v>
      </c>
    </row>
    <row r="286" spans="1:4">
      <c r="A286" s="99" t="s">
        <v>331</v>
      </c>
      <c r="B286" s="177">
        <v>4630</v>
      </c>
      <c r="C286" s="178">
        <v>4950</v>
      </c>
      <c r="D286" s="179">
        <f t="shared" si="4"/>
        <v>93.54</v>
      </c>
    </row>
    <row r="287" spans="1:4">
      <c r="A287" s="99" t="s">
        <v>332</v>
      </c>
      <c r="B287" s="177">
        <v>421</v>
      </c>
      <c r="C287" s="178">
        <v>2123</v>
      </c>
      <c r="D287" s="179">
        <f t="shared" si="4"/>
        <v>19.83</v>
      </c>
    </row>
    <row r="288" spans="1:4">
      <c r="A288" s="99" t="s">
        <v>333</v>
      </c>
      <c r="B288" s="177">
        <v>421</v>
      </c>
      <c r="C288" s="178">
        <v>2123</v>
      </c>
      <c r="D288" s="179">
        <f t="shared" si="4"/>
        <v>19.83</v>
      </c>
    </row>
    <row r="289" spans="1:4">
      <c r="A289" s="99" t="s">
        <v>58</v>
      </c>
      <c r="B289" s="177">
        <v>18169</v>
      </c>
      <c r="C289" s="178">
        <v>23120</v>
      </c>
      <c r="D289" s="179">
        <f t="shared" si="4"/>
        <v>78.59</v>
      </c>
    </row>
    <row r="290" spans="1:4">
      <c r="A290" s="99" t="s">
        <v>334</v>
      </c>
      <c r="B290" s="177">
        <v>334</v>
      </c>
      <c r="C290" s="178">
        <v>470</v>
      </c>
      <c r="D290" s="179">
        <f t="shared" si="4"/>
        <v>71.06</v>
      </c>
    </row>
    <row r="291" spans="1:4">
      <c r="A291" s="99" t="s">
        <v>97</v>
      </c>
      <c r="B291" s="177">
        <v>216</v>
      </c>
      <c r="C291" s="178">
        <v>302</v>
      </c>
      <c r="D291" s="179">
        <f t="shared" si="4"/>
        <v>71.52</v>
      </c>
    </row>
    <row r="292" spans="1:4">
      <c r="A292" s="99" t="s">
        <v>335</v>
      </c>
      <c r="B292" s="177">
        <v>117</v>
      </c>
      <c r="C292" s="178">
        <v>168</v>
      </c>
      <c r="D292" s="179">
        <f t="shared" si="4"/>
        <v>69.64</v>
      </c>
    </row>
    <row r="293" spans="1:4">
      <c r="A293" s="99" t="s">
        <v>336</v>
      </c>
      <c r="B293" s="177">
        <v>2857</v>
      </c>
      <c r="C293" s="178">
        <v>2517</v>
      </c>
      <c r="D293" s="179">
        <f t="shared" si="4"/>
        <v>113.51</v>
      </c>
    </row>
    <row r="294" spans="1:4">
      <c r="A294" s="99" t="s">
        <v>337</v>
      </c>
      <c r="B294" s="177">
        <v>1173</v>
      </c>
      <c r="C294" s="178">
        <v>825</v>
      </c>
      <c r="D294" s="179">
        <f t="shared" si="4"/>
        <v>142.18</v>
      </c>
    </row>
    <row r="295" spans="1:4">
      <c r="A295" s="99" t="s">
        <v>338</v>
      </c>
      <c r="B295" s="177">
        <v>184</v>
      </c>
      <c r="C295" s="178">
        <v>184</v>
      </c>
      <c r="D295" s="179">
        <f t="shared" si="4"/>
        <v>100</v>
      </c>
    </row>
    <row r="296" spans="1:4">
      <c r="A296" s="99" t="s">
        <v>339</v>
      </c>
      <c r="B296" s="177">
        <v>1500</v>
      </c>
      <c r="C296" s="178">
        <v>1508</v>
      </c>
      <c r="D296" s="179">
        <f t="shared" si="4"/>
        <v>99.47</v>
      </c>
    </row>
    <row r="297" spans="1:4">
      <c r="A297" s="99" t="s">
        <v>340</v>
      </c>
      <c r="B297" s="177">
        <v>3042</v>
      </c>
      <c r="C297" s="178">
        <v>3196</v>
      </c>
      <c r="D297" s="179">
        <f t="shared" si="4"/>
        <v>95.18</v>
      </c>
    </row>
    <row r="298" spans="1:4">
      <c r="A298" s="99" t="s">
        <v>341</v>
      </c>
      <c r="B298" s="177">
        <v>228</v>
      </c>
      <c r="C298" s="178">
        <v>249</v>
      </c>
      <c r="D298" s="179">
        <f t="shared" si="4"/>
        <v>91.57</v>
      </c>
    </row>
    <row r="299" spans="1:4">
      <c r="A299" s="99" t="s">
        <v>342</v>
      </c>
      <c r="B299" s="177">
        <v>2367</v>
      </c>
      <c r="C299" s="178">
        <v>2739</v>
      </c>
      <c r="D299" s="179">
        <f t="shared" si="4"/>
        <v>86.42</v>
      </c>
    </row>
    <row r="300" spans="1:4">
      <c r="A300" s="99" t="s">
        <v>343</v>
      </c>
      <c r="B300" s="177">
        <v>447</v>
      </c>
      <c r="C300" s="178">
        <v>208</v>
      </c>
      <c r="D300" s="179">
        <f t="shared" si="4"/>
        <v>214.9</v>
      </c>
    </row>
    <row r="301" spans="1:4">
      <c r="A301" s="99" t="s">
        <v>344</v>
      </c>
      <c r="B301" s="177">
        <v>1678</v>
      </c>
      <c r="C301" s="178">
        <v>2767</v>
      </c>
      <c r="D301" s="179">
        <f t="shared" si="4"/>
        <v>60.64</v>
      </c>
    </row>
    <row r="302" spans="1:4">
      <c r="A302" s="99" t="s">
        <v>345</v>
      </c>
      <c r="B302" s="177">
        <v>240</v>
      </c>
      <c r="C302" s="178">
        <v>546</v>
      </c>
      <c r="D302" s="179">
        <f t="shared" si="4"/>
        <v>43.96</v>
      </c>
    </row>
    <row r="303" spans="1:4">
      <c r="A303" s="99" t="s">
        <v>346</v>
      </c>
      <c r="B303" s="177">
        <v>95</v>
      </c>
      <c r="C303" s="178">
        <v>130</v>
      </c>
      <c r="D303" s="179">
        <f t="shared" si="4"/>
        <v>73.08</v>
      </c>
    </row>
    <row r="304" spans="1:4">
      <c r="A304" s="99" t="s">
        <v>347</v>
      </c>
      <c r="B304" s="177">
        <v>270</v>
      </c>
      <c r="C304" s="178">
        <v>781</v>
      </c>
      <c r="D304" s="179">
        <f t="shared" si="4"/>
        <v>34.57</v>
      </c>
    </row>
    <row r="305" spans="1:4">
      <c r="A305" s="99" t="s">
        <v>348</v>
      </c>
      <c r="B305" s="177">
        <v>50</v>
      </c>
      <c r="C305" s="178">
        <v>50</v>
      </c>
      <c r="D305" s="179">
        <f t="shared" si="4"/>
        <v>100</v>
      </c>
    </row>
    <row r="306" spans="1:4">
      <c r="A306" s="99" t="s">
        <v>349</v>
      </c>
      <c r="B306" s="177">
        <v>998</v>
      </c>
      <c r="C306" s="178">
        <v>980</v>
      </c>
      <c r="D306" s="179">
        <f t="shared" si="4"/>
        <v>101.84</v>
      </c>
    </row>
    <row r="307" spans="1:4">
      <c r="A307" s="99" t="s">
        <v>350</v>
      </c>
      <c r="B307" s="177">
        <v>18</v>
      </c>
      <c r="C307" s="178">
        <v>219</v>
      </c>
      <c r="D307" s="179">
        <f t="shared" si="4"/>
        <v>8.22</v>
      </c>
    </row>
    <row r="308" spans="1:4">
      <c r="A308" s="99" t="s">
        <v>351</v>
      </c>
      <c r="B308" s="177">
        <v>7</v>
      </c>
      <c r="C308" s="178">
        <v>61</v>
      </c>
      <c r="D308" s="179">
        <f t="shared" si="4"/>
        <v>11.48</v>
      </c>
    </row>
    <row r="309" spans="1:4">
      <c r="A309" s="99" t="s">
        <v>352</v>
      </c>
      <c r="B309" s="177">
        <v>100</v>
      </c>
      <c r="C309" s="178">
        <v>133</v>
      </c>
      <c r="D309" s="179">
        <f t="shared" si="4"/>
        <v>75.19</v>
      </c>
    </row>
    <row r="310" spans="1:4">
      <c r="A310" s="99" t="s">
        <v>353</v>
      </c>
      <c r="B310" s="177">
        <v>100</v>
      </c>
      <c r="C310" s="178">
        <v>133</v>
      </c>
      <c r="D310" s="179">
        <f t="shared" si="4"/>
        <v>75.19</v>
      </c>
    </row>
    <row r="311" spans="1:4">
      <c r="A311" s="99" t="s">
        <v>354</v>
      </c>
      <c r="B311" s="177">
        <v>1595</v>
      </c>
      <c r="C311" s="178">
        <v>2929</v>
      </c>
      <c r="D311" s="179">
        <f t="shared" si="4"/>
        <v>54.46</v>
      </c>
    </row>
    <row r="312" spans="1:4">
      <c r="A312" s="99" t="s">
        <v>355</v>
      </c>
      <c r="B312" s="177">
        <v>217</v>
      </c>
      <c r="C312" s="178">
        <v>620</v>
      </c>
      <c r="D312" s="179">
        <f t="shared" si="4"/>
        <v>35</v>
      </c>
    </row>
    <row r="313" spans="1:4">
      <c r="A313" s="99" t="s">
        <v>356</v>
      </c>
      <c r="B313" s="177">
        <v>223</v>
      </c>
      <c r="C313" s="178">
        <v>488</v>
      </c>
      <c r="D313" s="179">
        <f t="shared" si="4"/>
        <v>45.7</v>
      </c>
    </row>
    <row r="314" spans="1:4">
      <c r="A314" s="99" t="s">
        <v>357</v>
      </c>
      <c r="B314" s="177">
        <v>1154</v>
      </c>
      <c r="C314" s="178">
        <v>1821</v>
      </c>
      <c r="D314" s="179">
        <f t="shared" si="4"/>
        <v>63.37</v>
      </c>
    </row>
    <row r="315" spans="1:4">
      <c r="A315" s="99" t="s">
        <v>358</v>
      </c>
      <c r="B315" s="177">
        <v>189</v>
      </c>
      <c r="C315" s="178">
        <v>218</v>
      </c>
      <c r="D315" s="179">
        <f t="shared" si="4"/>
        <v>86.7</v>
      </c>
    </row>
    <row r="316" spans="1:4">
      <c r="A316" s="99" t="s">
        <v>97</v>
      </c>
      <c r="B316" s="177">
        <v>10</v>
      </c>
      <c r="C316" s="178">
        <v>79</v>
      </c>
      <c r="D316" s="179">
        <f t="shared" si="4"/>
        <v>12.66</v>
      </c>
    </row>
    <row r="317" spans="1:4">
      <c r="A317" s="99" t="s">
        <v>359</v>
      </c>
      <c r="B317" s="177"/>
      <c r="C317" s="178">
        <v>10</v>
      </c>
      <c r="D317" s="179">
        <f t="shared" si="4"/>
        <v>0</v>
      </c>
    </row>
    <row r="318" spans="1:4">
      <c r="A318" s="99" t="s">
        <v>360</v>
      </c>
      <c r="B318" s="177">
        <v>130</v>
      </c>
      <c r="C318" s="178">
        <v>45</v>
      </c>
      <c r="D318" s="179">
        <f t="shared" si="4"/>
        <v>288.89</v>
      </c>
    </row>
    <row r="319" spans="1:4">
      <c r="A319" s="99" t="s">
        <v>361</v>
      </c>
      <c r="B319" s="177">
        <v>49</v>
      </c>
      <c r="C319" s="178">
        <v>84</v>
      </c>
      <c r="D319" s="179">
        <f t="shared" si="4"/>
        <v>58.33</v>
      </c>
    </row>
    <row r="320" spans="1:4">
      <c r="A320" s="99" t="s">
        <v>362</v>
      </c>
      <c r="B320" s="177">
        <v>576</v>
      </c>
      <c r="C320" s="178">
        <v>477</v>
      </c>
      <c r="D320" s="179">
        <f t="shared" si="4"/>
        <v>120.75</v>
      </c>
    </row>
    <row r="321" spans="1:4">
      <c r="A321" s="99" t="s">
        <v>363</v>
      </c>
      <c r="B321" s="177">
        <v>300</v>
      </c>
      <c r="C321" s="178">
        <v>207</v>
      </c>
      <c r="D321" s="179">
        <f t="shared" si="4"/>
        <v>144.93</v>
      </c>
    </row>
    <row r="322" spans="1:4">
      <c r="A322" s="99" t="s">
        <v>364</v>
      </c>
      <c r="B322" s="177">
        <v>230</v>
      </c>
      <c r="C322" s="178">
        <v>270</v>
      </c>
      <c r="D322" s="179">
        <f t="shared" si="4"/>
        <v>85.19</v>
      </c>
    </row>
    <row r="323" spans="1:4">
      <c r="A323" s="181" t="s">
        <v>365</v>
      </c>
      <c r="B323" s="177">
        <v>46</v>
      </c>
      <c r="C323" s="178"/>
      <c r="D323" s="179"/>
    </row>
    <row r="324" spans="1:4">
      <c r="A324" s="99" t="s">
        <v>366</v>
      </c>
      <c r="B324" s="177">
        <v>7226</v>
      </c>
      <c r="C324" s="178">
        <v>9457</v>
      </c>
      <c r="D324" s="179">
        <f t="shared" si="4"/>
        <v>76.41</v>
      </c>
    </row>
    <row r="325" spans="1:4">
      <c r="A325" s="181" t="s">
        <v>367</v>
      </c>
      <c r="B325" s="177">
        <v>6476</v>
      </c>
      <c r="C325" s="178">
        <v>8179</v>
      </c>
      <c r="D325" s="179">
        <f t="shared" si="4"/>
        <v>79.18</v>
      </c>
    </row>
    <row r="326" spans="1:4">
      <c r="A326" s="181" t="s">
        <v>368</v>
      </c>
      <c r="B326" s="177">
        <v>750</v>
      </c>
      <c r="C326" s="178">
        <v>1269</v>
      </c>
      <c r="D326" s="179">
        <f t="shared" ref="D326:D389" si="5">B326/C326*100</f>
        <v>59.1</v>
      </c>
    </row>
    <row r="327" spans="1:4">
      <c r="A327" s="181" t="s">
        <v>369</v>
      </c>
      <c r="B327" s="177"/>
      <c r="C327" s="178">
        <v>9</v>
      </c>
      <c r="D327" s="179">
        <f t="shared" si="5"/>
        <v>0</v>
      </c>
    </row>
    <row r="328" spans="1:4">
      <c r="A328" s="182" t="s">
        <v>370</v>
      </c>
      <c r="B328" s="177">
        <v>525</v>
      </c>
      <c r="C328" s="178">
        <v>748</v>
      </c>
      <c r="D328" s="179">
        <f t="shared" si="5"/>
        <v>70.19</v>
      </c>
    </row>
    <row r="329" spans="1:4">
      <c r="A329" s="181" t="s">
        <v>371</v>
      </c>
      <c r="B329" s="177">
        <v>525</v>
      </c>
      <c r="C329" s="178">
        <v>748</v>
      </c>
      <c r="D329" s="179">
        <f t="shared" si="5"/>
        <v>70.19</v>
      </c>
    </row>
    <row r="330" spans="1:4">
      <c r="A330" s="182" t="s">
        <v>372</v>
      </c>
      <c r="B330" s="177">
        <v>48</v>
      </c>
      <c r="C330" s="178">
        <v>55</v>
      </c>
      <c r="D330" s="179">
        <f t="shared" si="5"/>
        <v>87.27</v>
      </c>
    </row>
    <row r="331" spans="1:4">
      <c r="A331" s="181" t="s">
        <v>373</v>
      </c>
      <c r="B331" s="177">
        <v>48</v>
      </c>
      <c r="C331" s="178">
        <v>55</v>
      </c>
      <c r="D331" s="179">
        <f t="shared" si="5"/>
        <v>87.27</v>
      </c>
    </row>
    <row r="332" spans="1:4">
      <c r="A332" s="99" t="s">
        <v>374</v>
      </c>
      <c r="B332" s="177"/>
      <c r="C332" s="178">
        <v>153</v>
      </c>
      <c r="D332" s="179">
        <f t="shared" si="5"/>
        <v>0</v>
      </c>
    </row>
    <row r="333" spans="1:4">
      <c r="A333" s="99" t="s">
        <v>375</v>
      </c>
      <c r="B333" s="177"/>
      <c r="C333" s="178">
        <v>153</v>
      </c>
      <c r="D333" s="179">
        <f t="shared" si="5"/>
        <v>0</v>
      </c>
    </row>
    <row r="334" spans="1:4">
      <c r="A334" s="99" t="s">
        <v>59</v>
      </c>
      <c r="B334" s="177">
        <v>7165</v>
      </c>
      <c r="C334" s="178">
        <v>23195</v>
      </c>
      <c r="D334" s="179">
        <f t="shared" si="5"/>
        <v>30.89</v>
      </c>
    </row>
    <row r="335" spans="1:4">
      <c r="A335" s="99" t="s">
        <v>376</v>
      </c>
      <c r="B335" s="177">
        <v>785</v>
      </c>
      <c r="C335" s="178">
        <v>792</v>
      </c>
      <c r="D335" s="179">
        <f t="shared" si="5"/>
        <v>99.12</v>
      </c>
    </row>
    <row r="336" spans="1:4">
      <c r="A336" s="99" t="s">
        <v>97</v>
      </c>
      <c r="B336" s="177">
        <v>568</v>
      </c>
      <c r="C336" s="178">
        <v>769</v>
      </c>
      <c r="D336" s="179">
        <f t="shared" si="5"/>
        <v>73.86</v>
      </c>
    </row>
    <row r="337" spans="1:4">
      <c r="A337" s="181" t="s">
        <v>377</v>
      </c>
      <c r="B337" s="177">
        <v>5</v>
      </c>
      <c r="C337" s="178"/>
      <c r="D337" s="179"/>
    </row>
    <row r="338" spans="1:4">
      <c r="A338" s="99" t="s">
        <v>378</v>
      </c>
      <c r="B338" s="177">
        <v>213</v>
      </c>
      <c r="C338" s="178">
        <v>23</v>
      </c>
      <c r="D338" s="179">
        <f t="shared" si="5"/>
        <v>926.09</v>
      </c>
    </row>
    <row r="339" spans="1:4">
      <c r="A339" s="99" t="s">
        <v>379</v>
      </c>
      <c r="B339" s="177"/>
      <c r="C339" s="178">
        <v>60</v>
      </c>
      <c r="D339" s="179">
        <f t="shared" si="5"/>
        <v>0</v>
      </c>
    </row>
    <row r="340" spans="1:4">
      <c r="A340" s="99" t="s">
        <v>380</v>
      </c>
      <c r="B340" s="177"/>
      <c r="C340" s="178">
        <v>60</v>
      </c>
      <c r="D340" s="179">
        <f t="shared" si="5"/>
        <v>0</v>
      </c>
    </row>
    <row r="341" spans="1:4">
      <c r="A341" s="99" t="s">
        <v>381</v>
      </c>
      <c r="B341" s="177">
        <v>5268</v>
      </c>
      <c r="C341" s="178">
        <v>20190</v>
      </c>
      <c r="D341" s="179">
        <f t="shared" si="5"/>
        <v>26.09</v>
      </c>
    </row>
    <row r="342" spans="1:4">
      <c r="A342" s="99" t="s">
        <v>382</v>
      </c>
      <c r="B342" s="177">
        <v>2378</v>
      </c>
      <c r="C342" s="178">
        <v>3223</v>
      </c>
      <c r="D342" s="179">
        <f t="shared" si="5"/>
        <v>73.78</v>
      </c>
    </row>
    <row r="343" spans="1:4">
      <c r="A343" s="182" t="s">
        <v>383</v>
      </c>
      <c r="B343" s="177">
        <v>390</v>
      </c>
      <c r="C343" s="178"/>
      <c r="D343" s="179"/>
    </row>
    <row r="344" spans="1:4">
      <c r="A344" s="99" t="s">
        <v>384</v>
      </c>
      <c r="B344" s="177">
        <v>2500</v>
      </c>
      <c r="C344" s="178">
        <v>985</v>
      </c>
      <c r="D344" s="179">
        <f t="shared" si="5"/>
        <v>253.81</v>
      </c>
    </row>
    <row r="345" spans="1:4">
      <c r="A345" s="99" t="s">
        <v>385</v>
      </c>
      <c r="B345" s="177"/>
      <c r="C345" s="178">
        <v>15982</v>
      </c>
      <c r="D345" s="179">
        <f t="shared" si="5"/>
        <v>0</v>
      </c>
    </row>
    <row r="346" spans="1:4">
      <c r="A346" s="99" t="s">
        <v>386</v>
      </c>
      <c r="B346" s="177"/>
      <c r="C346" s="178">
        <v>1198</v>
      </c>
      <c r="D346" s="179">
        <f t="shared" si="5"/>
        <v>0</v>
      </c>
    </row>
    <row r="347" spans="1:4">
      <c r="A347" s="99" t="s">
        <v>387</v>
      </c>
      <c r="B347" s="177"/>
      <c r="C347" s="178">
        <v>42</v>
      </c>
      <c r="D347" s="179">
        <f t="shared" si="5"/>
        <v>0</v>
      </c>
    </row>
    <row r="348" spans="1:4">
      <c r="A348" s="99" t="s">
        <v>388</v>
      </c>
      <c r="B348" s="177"/>
      <c r="C348" s="178">
        <v>1007</v>
      </c>
      <c r="D348" s="179">
        <f t="shared" si="5"/>
        <v>0</v>
      </c>
    </row>
    <row r="349" spans="1:4">
      <c r="A349" s="99" t="s">
        <v>389</v>
      </c>
      <c r="B349" s="177"/>
      <c r="C349" s="178">
        <v>149</v>
      </c>
      <c r="D349" s="179">
        <f t="shared" si="5"/>
        <v>0</v>
      </c>
    </row>
    <row r="350" spans="1:4">
      <c r="A350" s="99" t="s">
        <v>390</v>
      </c>
      <c r="B350" s="177"/>
      <c r="C350" s="178">
        <v>240</v>
      </c>
      <c r="D350" s="179">
        <f t="shared" si="5"/>
        <v>0</v>
      </c>
    </row>
    <row r="351" spans="1:4">
      <c r="A351" s="99" t="s">
        <v>391</v>
      </c>
      <c r="B351" s="177"/>
      <c r="C351" s="178">
        <v>240</v>
      </c>
      <c r="D351" s="179">
        <f t="shared" si="5"/>
        <v>0</v>
      </c>
    </row>
    <row r="352" spans="1:4">
      <c r="A352" s="99" t="s">
        <v>392</v>
      </c>
      <c r="B352" s="177">
        <v>1112</v>
      </c>
      <c r="C352" s="178">
        <v>715</v>
      </c>
      <c r="D352" s="179">
        <f t="shared" si="5"/>
        <v>155.52</v>
      </c>
    </row>
    <row r="353" spans="1:4">
      <c r="A353" s="99" t="s">
        <v>393</v>
      </c>
      <c r="B353" s="177">
        <v>1112</v>
      </c>
      <c r="C353" s="178">
        <v>715</v>
      </c>
      <c r="D353" s="179">
        <f t="shared" si="5"/>
        <v>155.52</v>
      </c>
    </row>
    <row r="354" spans="1:4">
      <c r="A354" s="99" t="s">
        <v>60</v>
      </c>
      <c r="B354" s="177">
        <v>2324</v>
      </c>
      <c r="C354" s="178">
        <v>10215</v>
      </c>
      <c r="D354" s="179">
        <f t="shared" si="5"/>
        <v>22.75</v>
      </c>
    </row>
    <row r="355" spans="1:4">
      <c r="A355" s="99" t="s">
        <v>394</v>
      </c>
      <c r="B355" s="177">
        <v>1174</v>
      </c>
      <c r="C355" s="178">
        <v>3049</v>
      </c>
      <c r="D355" s="179">
        <f t="shared" si="5"/>
        <v>38.5</v>
      </c>
    </row>
    <row r="356" spans="1:4">
      <c r="A356" s="99" t="s">
        <v>97</v>
      </c>
      <c r="B356" s="177">
        <v>711</v>
      </c>
      <c r="C356" s="178">
        <v>1392</v>
      </c>
      <c r="D356" s="179">
        <f t="shared" si="5"/>
        <v>51.08</v>
      </c>
    </row>
    <row r="357" spans="1:4">
      <c r="A357" s="99" t="s">
        <v>107</v>
      </c>
      <c r="B357" s="177"/>
      <c r="C357" s="178">
        <v>32</v>
      </c>
      <c r="D357" s="179">
        <f t="shared" si="5"/>
        <v>0</v>
      </c>
    </row>
    <row r="358" spans="1:4">
      <c r="A358" s="99" t="s">
        <v>395</v>
      </c>
      <c r="B358" s="177">
        <v>462</v>
      </c>
      <c r="C358" s="178">
        <v>621</v>
      </c>
      <c r="D358" s="179">
        <f t="shared" si="5"/>
        <v>74.4</v>
      </c>
    </row>
    <row r="359" spans="1:4">
      <c r="A359" s="99" t="s">
        <v>396</v>
      </c>
      <c r="B359" s="177"/>
      <c r="C359" s="178">
        <v>431</v>
      </c>
      <c r="D359" s="179">
        <f t="shared" si="5"/>
        <v>0</v>
      </c>
    </row>
    <row r="360" spans="1:4">
      <c r="A360" s="99" t="s">
        <v>397</v>
      </c>
      <c r="B360" s="177"/>
      <c r="C360" s="178">
        <v>573</v>
      </c>
      <c r="D360" s="179">
        <f t="shared" si="5"/>
        <v>0</v>
      </c>
    </row>
    <row r="361" spans="1:4">
      <c r="A361" s="99" t="s">
        <v>398</v>
      </c>
      <c r="B361" s="177"/>
      <c r="C361" s="178">
        <v>1979</v>
      </c>
      <c r="D361" s="179">
        <f t="shared" si="5"/>
        <v>0</v>
      </c>
    </row>
    <row r="362" spans="1:4">
      <c r="A362" s="99" t="s">
        <v>399</v>
      </c>
      <c r="B362" s="177"/>
      <c r="C362" s="178">
        <v>1979</v>
      </c>
      <c r="D362" s="179">
        <f t="shared" si="5"/>
        <v>0</v>
      </c>
    </row>
    <row r="363" spans="1:4">
      <c r="A363" s="99" t="s">
        <v>400</v>
      </c>
      <c r="B363" s="177"/>
      <c r="C363" s="178">
        <v>2869</v>
      </c>
      <c r="D363" s="179">
        <f t="shared" si="5"/>
        <v>0</v>
      </c>
    </row>
    <row r="364" spans="1:4">
      <c r="A364" s="99" t="s">
        <v>401</v>
      </c>
      <c r="B364" s="177"/>
      <c r="C364" s="178">
        <v>2869</v>
      </c>
      <c r="D364" s="179">
        <f t="shared" si="5"/>
        <v>0</v>
      </c>
    </row>
    <row r="365" spans="1:4">
      <c r="A365" s="99" t="s">
        <v>402</v>
      </c>
      <c r="B365" s="177">
        <v>1150</v>
      </c>
      <c r="C365" s="178">
        <v>1818</v>
      </c>
      <c r="D365" s="179">
        <f t="shared" si="5"/>
        <v>63.26</v>
      </c>
    </row>
    <row r="366" spans="1:4">
      <c r="A366" s="99" t="s">
        <v>403</v>
      </c>
      <c r="B366" s="177">
        <v>1150</v>
      </c>
      <c r="C366" s="178">
        <v>1818</v>
      </c>
      <c r="D366" s="179">
        <f t="shared" si="5"/>
        <v>63.26</v>
      </c>
    </row>
    <row r="367" spans="1:4">
      <c r="A367" s="99" t="s">
        <v>404</v>
      </c>
      <c r="B367" s="177"/>
      <c r="C367" s="178">
        <v>500</v>
      </c>
      <c r="D367" s="179">
        <f t="shared" si="5"/>
        <v>0</v>
      </c>
    </row>
    <row r="368" spans="1:4">
      <c r="A368" s="99" t="s">
        <v>405</v>
      </c>
      <c r="B368" s="177"/>
      <c r="C368" s="178">
        <v>500</v>
      </c>
      <c r="D368" s="179">
        <f t="shared" si="5"/>
        <v>0</v>
      </c>
    </row>
    <row r="369" spans="1:4">
      <c r="A369" s="99" t="s">
        <v>61</v>
      </c>
      <c r="B369" s="177">
        <v>14649</v>
      </c>
      <c r="C369" s="178">
        <v>42267</v>
      </c>
      <c r="D369" s="179">
        <f t="shared" si="5"/>
        <v>34.66</v>
      </c>
    </row>
    <row r="370" spans="1:4">
      <c r="A370" s="99" t="s">
        <v>406</v>
      </c>
      <c r="B370" s="177">
        <v>1907</v>
      </c>
      <c r="C370" s="178">
        <v>10940</v>
      </c>
      <c r="D370" s="179">
        <f t="shared" si="5"/>
        <v>17.43</v>
      </c>
    </row>
    <row r="371" spans="1:4">
      <c r="A371" s="99" t="s">
        <v>97</v>
      </c>
      <c r="B371" s="177">
        <v>1583</v>
      </c>
      <c r="C371" s="178">
        <v>2510</v>
      </c>
      <c r="D371" s="179">
        <f t="shared" si="5"/>
        <v>63.07</v>
      </c>
    </row>
    <row r="372" spans="1:4">
      <c r="A372" s="99" t="s">
        <v>107</v>
      </c>
      <c r="B372" s="177"/>
      <c r="C372" s="178">
        <v>81</v>
      </c>
      <c r="D372" s="179">
        <f t="shared" si="5"/>
        <v>0</v>
      </c>
    </row>
    <row r="373" spans="1:4">
      <c r="A373" s="99" t="s">
        <v>407</v>
      </c>
      <c r="B373" s="177"/>
      <c r="C373" s="178">
        <v>202</v>
      </c>
      <c r="D373" s="179">
        <f t="shared" si="5"/>
        <v>0</v>
      </c>
    </row>
    <row r="374" spans="1:4">
      <c r="A374" s="99" t="s">
        <v>408</v>
      </c>
      <c r="B374" s="177">
        <v>19</v>
      </c>
      <c r="C374" s="178">
        <v>19</v>
      </c>
      <c r="D374" s="179">
        <f t="shared" si="5"/>
        <v>100</v>
      </c>
    </row>
    <row r="375" spans="1:4">
      <c r="A375" s="99" t="s">
        <v>409</v>
      </c>
      <c r="B375" s="177">
        <v>48</v>
      </c>
      <c r="C375" s="178">
        <v>489</v>
      </c>
      <c r="D375" s="179">
        <f t="shared" si="5"/>
        <v>9.82</v>
      </c>
    </row>
    <row r="376" spans="1:4">
      <c r="A376" s="99" t="s">
        <v>410</v>
      </c>
      <c r="B376" s="177">
        <v>113</v>
      </c>
      <c r="C376" s="178">
        <v>262</v>
      </c>
      <c r="D376" s="179">
        <f t="shared" si="5"/>
        <v>43.13</v>
      </c>
    </row>
    <row r="377" spans="1:4">
      <c r="A377" s="99" t="s">
        <v>411</v>
      </c>
      <c r="B377" s="177">
        <v>20</v>
      </c>
      <c r="C377" s="178">
        <v>224</v>
      </c>
      <c r="D377" s="179">
        <f t="shared" si="5"/>
        <v>8.93</v>
      </c>
    </row>
    <row r="378" spans="1:4">
      <c r="A378" s="99" t="s">
        <v>412</v>
      </c>
      <c r="B378" s="177"/>
      <c r="C378" s="178">
        <v>52</v>
      </c>
      <c r="D378" s="179">
        <f t="shared" si="5"/>
        <v>0</v>
      </c>
    </row>
    <row r="379" spans="1:4">
      <c r="A379" s="99" t="s">
        <v>413</v>
      </c>
      <c r="B379" s="177"/>
      <c r="C379" s="178">
        <v>1919</v>
      </c>
      <c r="D379" s="179">
        <f t="shared" si="5"/>
        <v>0</v>
      </c>
    </row>
    <row r="380" spans="1:4">
      <c r="A380" s="99" t="s">
        <v>414</v>
      </c>
      <c r="B380" s="177"/>
      <c r="C380" s="178">
        <v>234</v>
      </c>
      <c r="D380" s="179">
        <f t="shared" si="5"/>
        <v>0</v>
      </c>
    </row>
    <row r="381" spans="1:4">
      <c r="A381" s="99" t="s">
        <v>415</v>
      </c>
      <c r="B381" s="177"/>
      <c r="C381" s="178">
        <v>40</v>
      </c>
      <c r="D381" s="179">
        <f t="shared" si="5"/>
        <v>0</v>
      </c>
    </row>
    <row r="382" spans="1:4">
      <c r="A382" s="99" t="s">
        <v>416</v>
      </c>
      <c r="B382" s="177"/>
      <c r="C382" s="178">
        <v>581</v>
      </c>
      <c r="D382" s="179">
        <f t="shared" si="5"/>
        <v>0</v>
      </c>
    </row>
    <row r="383" spans="1:4">
      <c r="A383" s="99" t="s">
        <v>417</v>
      </c>
      <c r="B383" s="177"/>
      <c r="C383" s="178">
        <v>5</v>
      </c>
      <c r="D383" s="179">
        <f t="shared" si="5"/>
        <v>0</v>
      </c>
    </row>
    <row r="384" spans="1:4">
      <c r="A384" s="99" t="s">
        <v>418</v>
      </c>
      <c r="B384" s="177"/>
      <c r="C384" s="178">
        <v>692</v>
      </c>
      <c r="D384" s="179">
        <f t="shared" si="5"/>
        <v>0</v>
      </c>
    </row>
    <row r="385" spans="1:4">
      <c r="A385" s="99" t="s">
        <v>419</v>
      </c>
      <c r="B385" s="177"/>
      <c r="C385" s="178">
        <v>596</v>
      </c>
      <c r="D385" s="179">
        <f t="shared" si="5"/>
        <v>0</v>
      </c>
    </row>
    <row r="386" spans="1:4">
      <c r="A386" s="99" t="s">
        <v>420</v>
      </c>
      <c r="B386" s="177"/>
      <c r="C386" s="178">
        <v>16</v>
      </c>
      <c r="D386" s="179">
        <f t="shared" si="5"/>
        <v>0</v>
      </c>
    </row>
    <row r="387" spans="1:4">
      <c r="A387" s="99" t="s">
        <v>421</v>
      </c>
      <c r="B387" s="177">
        <v>124</v>
      </c>
      <c r="C387" s="178">
        <v>3018</v>
      </c>
      <c r="D387" s="179">
        <f t="shared" si="5"/>
        <v>4.11</v>
      </c>
    </row>
    <row r="388" spans="1:4">
      <c r="A388" s="99" t="s">
        <v>422</v>
      </c>
      <c r="B388" s="177">
        <v>1762</v>
      </c>
      <c r="C388" s="178">
        <v>4947</v>
      </c>
      <c r="D388" s="179">
        <f t="shared" si="5"/>
        <v>35.62</v>
      </c>
    </row>
    <row r="389" spans="1:4">
      <c r="A389" s="99" t="s">
        <v>97</v>
      </c>
      <c r="B389" s="177">
        <v>1019</v>
      </c>
      <c r="C389" s="178">
        <v>1327</v>
      </c>
      <c r="D389" s="179">
        <f t="shared" si="5"/>
        <v>76.79</v>
      </c>
    </row>
    <row r="390" spans="1:4">
      <c r="A390" s="99" t="s">
        <v>423</v>
      </c>
      <c r="B390" s="177"/>
      <c r="C390" s="178">
        <v>1688</v>
      </c>
      <c r="D390" s="179">
        <f t="shared" ref="D390:D453" si="6">B390/C390*100</f>
        <v>0</v>
      </c>
    </row>
    <row r="391" spans="1:4">
      <c r="A391" s="99" t="s">
        <v>424</v>
      </c>
      <c r="B391" s="177"/>
      <c r="C391" s="178">
        <v>2</v>
      </c>
      <c r="D391" s="179">
        <f t="shared" si="6"/>
        <v>0</v>
      </c>
    </row>
    <row r="392" spans="1:4">
      <c r="A392" s="99" t="s">
        <v>425</v>
      </c>
      <c r="B392" s="177"/>
      <c r="C392" s="178">
        <v>36</v>
      </c>
      <c r="D392" s="179">
        <f t="shared" si="6"/>
        <v>0</v>
      </c>
    </row>
    <row r="393" spans="1:4">
      <c r="A393" s="99" t="s">
        <v>426</v>
      </c>
      <c r="B393" s="177"/>
      <c r="C393" s="178">
        <v>1</v>
      </c>
      <c r="D393" s="179">
        <f t="shared" si="6"/>
        <v>0</v>
      </c>
    </row>
    <row r="394" spans="1:4">
      <c r="A394" s="99" t="s">
        <v>427</v>
      </c>
      <c r="B394" s="177"/>
      <c r="C394" s="178">
        <v>1194</v>
      </c>
      <c r="D394" s="179">
        <f t="shared" si="6"/>
        <v>0</v>
      </c>
    </row>
    <row r="395" spans="1:4">
      <c r="A395" s="99" t="s">
        <v>428</v>
      </c>
      <c r="B395" s="177"/>
      <c r="C395" s="178">
        <v>3</v>
      </c>
      <c r="D395" s="179">
        <f t="shared" si="6"/>
        <v>0</v>
      </c>
    </row>
    <row r="396" spans="1:4">
      <c r="A396" s="99" t="s">
        <v>429</v>
      </c>
      <c r="B396" s="177"/>
      <c r="C396" s="178">
        <v>40</v>
      </c>
      <c r="D396" s="179">
        <f t="shared" si="6"/>
        <v>0</v>
      </c>
    </row>
    <row r="397" spans="1:4">
      <c r="A397" s="99" t="s">
        <v>430</v>
      </c>
      <c r="B397" s="177">
        <v>425</v>
      </c>
      <c r="C397" s="178">
        <v>221</v>
      </c>
      <c r="D397" s="179">
        <f t="shared" si="6"/>
        <v>192.31</v>
      </c>
    </row>
    <row r="398" spans="1:4">
      <c r="A398" s="99" t="s">
        <v>431</v>
      </c>
      <c r="B398" s="177">
        <v>318</v>
      </c>
      <c r="C398" s="178">
        <v>435</v>
      </c>
      <c r="D398" s="179">
        <f t="shared" si="6"/>
        <v>73.1</v>
      </c>
    </row>
    <row r="399" spans="1:4">
      <c r="A399" s="99" t="s">
        <v>432</v>
      </c>
      <c r="B399" s="177">
        <v>4602</v>
      </c>
      <c r="C399" s="178">
        <v>19250</v>
      </c>
      <c r="D399" s="179">
        <f t="shared" si="6"/>
        <v>23.91</v>
      </c>
    </row>
    <row r="400" spans="1:4">
      <c r="A400" s="99" t="s">
        <v>97</v>
      </c>
      <c r="B400" s="177">
        <v>727</v>
      </c>
      <c r="C400" s="178">
        <v>1184</v>
      </c>
      <c r="D400" s="179">
        <f t="shared" si="6"/>
        <v>61.4</v>
      </c>
    </row>
    <row r="401" spans="1:4">
      <c r="A401" s="99" t="s">
        <v>433</v>
      </c>
      <c r="B401" s="177"/>
      <c r="C401" s="178">
        <v>10289</v>
      </c>
      <c r="D401" s="179">
        <f t="shared" si="6"/>
        <v>0</v>
      </c>
    </row>
    <row r="402" spans="1:4">
      <c r="A402" s="99" t="s">
        <v>434</v>
      </c>
      <c r="B402" s="177">
        <v>383</v>
      </c>
      <c r="C402" s="178">
        <v>2354</v>
      </c>
      <c r="D402" s="179">
        <f t="shared" si="6"/>
        <v>16.27</v>
      </c>
    </row>
    <row r="403" spans="1:4">
      <c r="A403" s="99" t="s">
        <v>435</v>
      </c>
      <c r="B403" s="177">
        <v>20</v>
      </c>
      <c r="C403" s="178">
        <v>89</v>
      </c>
      <c r="D403" s="179">
        <f t="shared" si="6"/>
        <v>22.47</v>
      </c>
    </row>
    <row r="404" spans="1:4">
      <c r="A404" s="99" t="s">
        <v>436</v>
      </c>
      <c r="B404" s="177">
        <v>48</v>
      </c>
      <c r="C404" s="178">
        <v>428</v>
      </c>
      <c r="D404" s="179">
        <f t="shared" si="6"/>
        <v>11.21</v>
      </c>
    </row>
    <row r="405" spans="1:4">
      <c r="A405" s="99" t="s">
        <v>437</v>
      </c>
      <c r="B405" s="177">
        <v>3100</v>
      </c>
      <c r="C405" s="178">
        <v>3113</v>
      </c>
      <c r="D405" s="179">
        <f t="shared" si="6"/>
        <v>99.58</v>
      </c>
    </row>
    <row r="406" spans="1:4">
      <c r="A406" s="99" t="s">
        <v>438</v>
      </c>
      <c r="B406" s="177"/>
      <c r="C406" s="178">
        <v>1260</v>
      </c>
      <c r="D406" s="179">
        <f t="shared" si="6"/>
        <v>0</v>
      </c>
    </row>
    <row r="407" spans="1:4">
      <c r="A407" s="99" t="s">
        <v>439</v>
      </c>
      <c r="B407" s="177">
        <v>100</v>
      </c>
      <c r="C407" s="178">
        <v>130</v>
      </c>
      <c r="D407" s="179">
        <f t="shared" si="6"/>
        <v>76.92</v>
      </c>
    </row>
    <row r="408" spans="1:4">
      <c r="A408" s="99" t="s">
        <v>440</v>
      </c>
      <c r="B408" s="177"/>
      <c r="C408" s="178">
        <v>242</v>
      </c>
      <c r="D408" s="179">
        <f t="shared" si="6"/>
        <v>0</v>
      </c>
    </row>
    <row r="409" spans="1:4">
      <c r="A409" s="99" t="s">
        <v>441</v>
      </c>
      <c r="B409" s="177">
        <v>224</v>
      </c>
      <c r="C409" s="178">
        <v>161</v>
      </c>
      <c r="D409" s="179">
        <f t="shared" si="6"/>
        <v>139.13</v>
      </c>
    </row>
    <row r="410" spans="1:4">
      <c r="A410" s="99" t="s">
        <v>442</v>
      </c>
      <c r="B410" s="177">
        <v>2739</v>
      </c>
      <c r="C410" s="178">
        <v>3179</v>
      </c>
      <c r="D410" s="179">
        <f t="shared" si="6"/>
        <v>86.16</v>
      </c>
    </row>
    <row r="411" spans="1:4">
      <c r="A411" s="99" t="s">
        <v>443</v>
      </c>
      <c r="B411" s="177">
        <v>2240</v>
      </c>
      <c r="C411" s="178">
        <v>1772</v>
      </c>
      <c r="D411" s="179">
        <f t="shared" si="6"/>
        <v>126.41</v>
      </c>
    </row>
    <row r="412" spans="1:4">
      <c r="A412" s="99" t="s">
        <v>444</v>
      </c>
      <c r="B412" s="177"/>
      <c r="C412" s="178">
        <v>539</v>
      </c>
      <c r="D412" s="179">
        <f t="shared" si="6"/>
        <v>0</v>
      </c>
    </row>
    <row r="413" spans="1:4">
      <c r="A413" s="99" t="s">
        <v>445</v>
      </c>
      <c r="B413" s="177"/>
      <c r="C413" s="178">
        <v>10</v>
      </c>
      <c r="D413" s="179">
        <f t="shared" si="6"/>
        <v>0</v>
      </c>
    </row>
    <row r="414" spans="1:4">
      <c r="A414" s="99" t="s">
        <v>446</v>
      </c>
      <c r="B414" s="177"/>
      <c r="C414" s="178">
        <v>472</v>
      </c>
      <c r="D414" s="179">
        <f t="shared" si="6"/>
        <v>0</v>
      </c>
    </row>
    <row r="415" spans="1:4">
      <c r="A415" s="99" t="s">
        <v>447</v>
      </c>
      <c r="B415" s="177">
        <v>499</v>
      </c>
      <c r="C415" s="178">
        <v>386</v>
      </c>
      <c r="D415" s="179">
        <f t="shared" si="6"/>
        <v>129.27</v>
      </c>
    </row>
    <row r="416" spans="1:4">
      <c r="A416" s="99" t="s">
        <v>448</v>
      </c>
      <c r="B416" s="177"/>
      <c r="C416" s="178">
        <v>10</v>
      </c>
      <c r="D416" s="179">
        <f t="shared" si="6"/>
        <v>0</v>
      </c>
    </row>
    <row r="417" spans="1:4">
      <c r="A417" s="99" t="s">
        <v>449</v>
      </c>
      <c r="B417" s="177"/>
      <c r="C417" s="178">
        <v>10</v>
      </c>
      <c r="D417" s="179">
        <f t="shared" si="6"/>
        <v>0</v>
      </c>
    </row>
    <row r="418" spans="1:4">
      <c r="A418" s="99" t="s">
        <v>450</v>
      </c>
      <c r="B418" s="177">
        <v>3592</v>
      </c>
      <c r="C418" s="178">
        <v>3798</v>
      </c>
      <c r="D418" s="179">
        <f t="shared" si="6"/>
        <v>94.58</v>
      </c>
    </row>
    <row r="419" spans="1:4">
      <c r="A419" s="99" t="s">
        <v>451</v>
      </c>
      <c r="B419" s="177">
        <v>760</v>
      </c>
      <c r="C419" s="178">
        <v>1369</v>
      </c>
      <c r="D419" s="179">
        <f t="shared" si="6"/>
        <v>55.51</v>
      </c>
    </row>
    <row r="420" spans="1:4">
      <c r="A420" s="99" t="s">
        <v>452</v>
      </c>
      <c r="B420" s="177">
        <v>2672</v>
      </c>
      <c r="C420" s="178">
        <v>2262</v>
      </c>
      <c r="D420" s="179">
        <f t="shared" si="6"/>
        <v>118.13</v>
      </c>
    </row>
    <row r="421" spans="1:4">
      <c r="A421" s="99" t="s">
        <v>453</v>
      </c>
      <c r="B421" s="177">
        <v>160</v>
      </c>
      <c r="C421" s="178">
        <v>167</v>
      </c>
      <c r="D421" s="179">
        <f t="shared" si="6"/>
        <v>95.81</v>
      </c>
    </row>
    <row r="422" spans="1:4">
      <c r="A422" s="99" t="s">
        <v>454</v>
      </c>
      <c r="B422" s="177">
        <v>46</v>
      </c>
      <c r="C422" s="178">
        <v>83</v>
      </c>
      <c r="D422" s="179">
        <f t="shared" si="6"/>
        <v>55.42</v>
      </c>
    </row>
    <row r="423" spans="1:4">
      <c r="A423" s="99" t="s">
        <v>455</v>
      </c>
      <c r="B423" s="177">
        <v>46</v>
      </c>
      <c r="C423" s="178">
        <v>83</v>
      </c>
      <c r="D423" s="179">
        <f t="shared" si="6"/>
        <v>55.42</v>
      </c>
    </row>
    <row r="424" spans="1:4">
      <c r="A424" s="99" t="s">
        <v>456</v>
      </c>
      <c r="B424" s="177"/>
      <c r="C424" s="178">
        <v>60</v>
      </c>
      <c r="D424" s="179">
        <f t="shared" si="6"/>
        <v>0</v>
      </c>
    </row>
    <row r="425" spans="1:4">
      <c r="A425" s="99" t="s">
        <v>457</v>
      </c>
      <c r="B425" s="177"/>
      <c r="C425" s="178">
        <v>60</v>
      </c>
      <c r="D425" s="179">
        <f t="shared" si="6"/>
        <v>0</v>
      </c>
    </row>
    <row r="426" spans="1:4">
      <c r="A426" s="99" t="s">
        <v>62</v>
      </c>
      <c r="B426" s="177">
        <v>1424</v>
      </c>
      <c r="C426" s="178">
        <v>9259</v>
      </c>
      <c r="D426" s="179">
        <f t="shared" si="6"/>
        <v>15.38</v>
      </c>
    </row>
    <row r="427" spans="1:4">
      <c r="A427" s="99" t="s">
        <v>458</v>
      </c>
      <c r="B427" s="177">
        <v>1371</v>
      </c>
      <c r="C427" s="178">
        <v>9140</v>
      </c>
      <c r="D427" s="179">
        <f t="shared" si="6"/>
        <v>15</v>
      </c>
    </row>
    <row r="428" spans="1:4">
      <c r="A428" s="99" t="s">
        <v>97</v>
      </c>
      <c r="B428" s="177">
        <v>470</v>
      </c>
      <c r="C428" s="178">
        <v>662</v>
      </c>
      <c r="D428" s="179">
        <f t="shared" si="6"/>
        <v>71</v>
      </c>
    </row>
    <row r="429" spans="1:4">
      <c r="A429" s="99" t="s">
        <v>459</v>
      </c>
      <c r="B429" s="177"/>
      <c r="C429" s="178">
        <v>1167</v>
      </c>
      <c r="D429" s="179">
        <f t="shared" si="6"/>
        <v>0</v>
      </c>
    </row>
    <row r="430" spans="1:4">
      <c r="A430" s="99" t="s">
        <v>460</v>
      </c>
      <c r="B430" s="177"/>
      <c r="C430" s="178">
        <v>226</v>
      </c>
      <c r="D430" s="179">
        <f t="shared" si="6"/>
        <v>0</v>
      </c>
    </row>
    <row r="431" spans="1:4">
      <c r="A431" s="99" t="s">
        <v>461</v>
      </c>
      <c r="B431" s="177"/>
      <c r="C431" s="178">
        <v>353</v>
      </c>
      <c r="D431" s="179">
        <f t="shared" si="6"/>
        <v>0</v>
      </c>
    </row>
    <row r="432" spans="1:4">
      <c r="A432" s="99" t="s">
        <v>462</v>
      </c>
      <c r="B432" s="177">
        <v>901</v>
      </c>
      <c r="C432" s="178">
        <v>6732</v>
      </c>
      <c r="D432" s="179">
        <f t="shared" si="6"/>
        <v>13.38</v>
      </c>
    </row>
    <row r="433" spans="1:4">
      <c r="A433" s="99" t="s">
        <v>463</v>
      </c>
      <c r="B433" s="180">
        <v>53</v>
      </c>
      <c r="C433" s="178">
        <v>119</v>
      </c>
      <c r="D433" s="179">
        <f t="shared" si="6"/>
        <v>44.54</v>
      </c>
    </row>
    <row r="434" spans="1:4">
      <c r="A434" s="99" t="s">
        <v>464</v>
      </c>
      <c r="B434" s="177"/>
      <c r="C434" s="178">
        <v>84</v>
      </c>
      <c r="D434" s="179">
        <f t="shared" si="6"/>
        <v>0</v>
      </c>
    </row>
    <row r="435" spans="1:4">
      <c r="A435" s="99" t="s">
        <v>465</v>
      </c>
      <c r="B435" s="177">
        <v>53</v>
      </c>
      <c r="C435" s="178">
        <v>35</v>
      </c>
      <c r="D435" s="179">
        <f t="shared" si="6"/>
        <v>151.43</v>
      </c>
    </row>
    <row r="436" spans="1:4">
      <c r="A436" s="99" t="s">
        <v>63</v>
      </c>
      <c r="B436" s="177">
        <v>2251</v>
      </c>
      <c r="C436" s="178">
        <v>21623</v>
      </c>
      <c r="D436" s="179">
        <f t="shared" si="6"/>
        <v>10.41</v>
      </c>
    </row>
    <row r="437" spans="1:4">
      <c r="A437" s="99" t="s">
        <v>466</v>
      </c>
      <c r="B437" s="177">
        <v>74</v>
      </c>
      <c r="C437" s="178">
        <v>35</v>
      </c>
      <c r="D437" s="179">
        <f t="shared" si="6"/>
        <v>211.43</v>
      </c>
    </row>
    <row r="438" spans="1:4">
      <c r="A438" s="99" t="s">
        <v>97</v>
      </c>
      <c r="B438" s="177">
        <v>74</v>
      </c>
      <c r="C438" s="178">
        <v>24</v>
      </c>
      <c r="D438" s="179">
        <f t="shared" si="6"/>
        <v>308.33</v>
      </c>
    </row>
    <row r="439" spans="1:4">
      <c r="A439" s="99" t="s">
        <v>467</v>
      </c>
      <c r="B439" s="177"/>
      <c r="C439" s="178">
        <v>11</v>
      </c>
      <c r="D439" s="179">
        <f t="shared" si="6"/>
        <v>0</v>
      </c>
    </row>
    <row r="440" spans="1:4">
      <c r="A440" s="99" t="s">
        <v>468</v>
      </c>
      <c r="B440" s="177"/>
      <c r="C440" s="178">
        <v>263</v>
      </c>
      <c r="D440" s="179">
        <f t="shared" si="6"/>
        <v>0</v>
      </c>
    </row>
    <row r="441" spans="1:4">
      <c r="A441" s="99" t="s">
        <v>97</v>
      </c>
      <c r="B441" s="177"/>
      <c r="C441" s="178">
        <v>14</v>
      </c>
      <c r="D441" s="179">
        <f t="shared" si="6"/>
        <v>0</v>
      </c>
    </row>
    <row r="442" spans="1:4">
      <c r="A442" s="99" t="s">
        <v>107</v>
      </c>
      <c r="B442" s="177"/>
      <c r="C442" s="178">
        <v>70</v>
      </c>
      <c r="D442" s="179">
        <f t="shared" si="6"/>
        <v>0</v>
      </c>
    </row>
    <row r="443" spans="1:4">
      <c r="A443" s="99" t="s">
        <v>469</v>
      </c>
      <c r="B443" s="177"/>
      <c r="C443" s="178">
        <v>50</v>
      </c>
      <c r="D443" s="179">
        <f t="shared" si="6"/>
        <v>0</v>
      </c>
    </row>
    <row r="444" spans="1:4">
      <c r="A444" s="99" t="s">
        <v>470</v>
      </c>
      <c r="B444" s="177"/>
      <c r="C444" s="178">
        <v>129</v>
      </c>
      <c r="D444" s="179">
        <f t="shared" si="6"/>
        <v>0</v>
      </c>
    </row>
    <row r="445" spans="1:4">
      <c r="A445" s="99" t="s">
        <v>471</v>
      </c>
      <c r="B445" s="177">
        <v>141</v>
      </c>
      <c r="C445" s="178">
        <v>706</v>
      </c>
      <c r="D445" s="179">
        <f t="shared" si="6"/>
        <v>19.97</v>
      </c>
    </row>
    <row r="446" spans="1:4">
      <c r="A446" s="99" t="s">
        <v>97</v>
      </c>
      <c r="B446" s="177">
        <v>141</v>
      </c>
      <c r="C446" s="178">
        <v>144</v>
      </c>
      <c r="D446" s="179">
        <f t="shared" si="6"/>
        <v>97.92</v>
      </c>
    </row>
    <row r="447" spans="1:4">
      <c r="A447" s="99" t="s">
        <v>472</v>
      </c>
      <c r="B447" s="177"/>
      <c r="C447" s="178">
        <v>562</v>
      </c>
      <c r="D447" s="179">
        <f t="shared" si="6"/>
        <v>0</v>
      </c>
    </row>
    <row r="448" spans="1:4">
      <c r="A448" s="99" t="s">
        <v>473</v>
      </c>
      <c r="B448" s="177"/>
      <c r="C448" s="178">
        <v>763</v>
      </c>
      <c r="D448" s="179">
        <f t="shared" si="6"/>
        <v>0</v>
      </c>
    </row>
    <row r="449" spans="1:4">
      <c r="A449" s="99" t="s">
        <v>97</v>
      </c>
      <c r="B449" s="177"/>
      <c r="C449" s="178">
        <v>32</v>
      </c>
      <c r="D449" s="179">
        <f t="shared" si="6"/>
        <v>0</v>
      </c>
    </row>
    <row r="450" spans="1:4">
      <c r="A450" s="99" t="s">
        <v>474</v>
      </c>
      <c r="B450" s="177"/>
      <c r="C450" s="178">
        <v>536</v>
      </c>
      <c r="D450" s="179">
        <f t="shared" si="6"/>
        <v>0</v>
      </c>
    </row>
    <row r="451" spans="1:4">
      <c r="A451" s="99" t="s">
        <v>475</v>
      </c>
      <c r="B451" s="177"/>
      <c r="C451" s="178">
        <v>195</v>
      </c>
      <c r="D451" s="179">
        <f t="shared" si="6"/>
        <v>0</v>
      </c>
    </row>
    <row r="452" spans="1:4">
      <c r="A452" s="99" t="s">
        <v>476</v>
      </c>
      <c r="B452" s="177">
        <v>2036</v>
      </c>
      <c r="C452" s="178">
        <v>19856</v>
      </c>
      <c r="D452" s="179">
        <f t="shared" si="6"/>
        <v>10.25</v>
      </c>
    </row>
    <row r="453" spans="1:4">
      <c r="A453" s="99" t="s">
        <v>477</v>
      </c>
      <c r="B453" s="177">
        <v>2036</v>
      </c>
      <c r="C453" s="178">
        <v>19856</v>
      </c>
      <c r="D453" s="179">
        <f t="shared" si="6"/>
        <v>10.25</v>
      </c>
    </row>
    <row r="454" spans="1:4">
      <c r="A454" s="99" t="s">
        <v>64</v>
      </c>
      <c r="B454" s="177">
        <v>479</v>
      </c>
      <c r="C454" s="178">
        <v>1586</v>
      </c>
      <c r="D454" s="179">
        <f t="shared" ref="D454:D507" si="7">B454/C454*100</f>
        <v>30.2</v>
      </c>
    </row>
    <row r="455" spans="1:4">
      <c r="A455" s="99" t="s">
        <v>478</v>
      </c>
      <c r="B455" s="177">
        <v>272</v>
      </c>
      <c r="C455" s="178">
        <v>389</v>
      </c>
      <c r="D455" s="179">
        <f t="shared" si="7"/>
        <v>69.92</v>
      </c>
    </row>
    <row r="456" spans="1:4">
      <c r="A456" s="99" t="s">
        <v>97</v>
      </c>
      <c r="B456" s="177">
        <v>246</v>
      </c>
      <c r="C456" s="178">
        <v>352</v>
      </c>
      <c r="D456" s="179">
        <f t="shared" si="7"/>
        <v>69.89</v>
      </c>
    </row>
    <row r="457" spans="1:4">
      <c r="A457" s="99" t="s">
        <v>479</v>
      </c>
      <c r="B457" s="177">
        <v>26</v>
      </c>
      <c r="C457" s="178">
        <v>37</v>
      </c>
      <c r="D457" s="179">
        <f t="shared" si="7"/>
        <v>70.27</v>
      </c>
    </row>
    <row r="458" spans="1:4">
      <c r="A458" s="99" t="s">
        <v>480</v>
      </c>
      <c r="B458" s="177">
        <v>207</v>
      </c>
      <c r="C458" s="178">
        <v>1161</v>
      </c>
      <c r="D458" s="179">
        <f t="shared" si="7"/>
        <v>17.83</v>
      </c>
    </row>
    <row r="459" spans="1:4">
      <c r="A459" s="99" t="s">
        <v>97</v>
      </c>
      <c r="B459" s="177">
        <v>107</v>
      </c>
      <c r="C459" s="178">
        <v>165</v>
      </c>
      <c r="D459" s="179">
        <f t="shared" si="7"/>
        <v>64.85</v>
      </c>
    </row>
    <row r="460" spans="1:4">
      <c r="A460" s="99" t="s">
        <v>481</v>
      </c>
      <c r="B460" s="177"/>
      <c r="C460" s="178">
        <v>10</v>
      </c>
      <c r="D460" s="179">
        <f t="shared" si="7"/>
        <v>0</v>
      </c>
    </row>
    <row r="461" spans="1:4">
      <c r="A461" s="99" t="s">
        <v>482</v>
      </c>
      <c r="B461" s="177">
        <v>100</v>
      </c>
      <c r="C461" s="178">
        <v>986</v>
      </c>
      <c r="D461" s="179">
        <f t="shared" si="7"/>
        <v>10.14</v>
      </c>
    </row>
    <row r="462" spans="1:4">
      <c r="A462" s="99" t="s">
        <v>483</v>
      </c>
      <c r="B462" s="177"/>
      <c r="C462" s="178">
        <v>36</v>
      </c>
      <c r="D462" s="179">
        <f t="shared" si="7"/>
        <v>0</v>
      </c>
    </row>
    <row r="463" spans="1:4">
      <c r="A463" s="99" t="s">
        <v>484</v>
      </c>
      <c r="B463" s="177"/>
      <c r="C463" s="178">
        <v>36</v>
      </c>
      <c r="D463" s="179">
        <f t="shared" si="7"/>
        <v>0</v>
      </c>
    </row>
    <row r="464" spans="1:4">
      <c r="A464" s="99" t="s">
        <v>485</v>
      </c>
      <c r="B464" s="177">
        <v>7775</v>
      </c>
      <c r="C464" s="178">
        <v>10365</v>
      </c>
      <c r="D464" s="179">
        <f t="shared" si="7"/>
        <v>75.01</v>
      </c>
    </row>
    <row r="465" spans="1:4">
      <c r="A465" s="99" t="s">
        <v>486</v>
      </c>
      <c r="B465" s="177">
        <v>1662</v>
      </c>
      <c r="C465" s="178">
        <v>2980</v>
      </c>
      <c r="D465" s="179">
        <f t="shared" si="7"/>
        <v>55.77</v>
      </c>
    </row>
    <row r="466" spans="1:4">
      <c r="A466" s="99" t="s">
        <v>97</v>
      </c>
      <c r="B466" s="177">
        <v>1052</v>
      </c>
      <c r="C466" s="178">
        <v>1285</v>
      </c>
      <c r="D466" s="179">
        <f t="shared" si="7"/>
        <v>81.87</v>
      </c>
    </row>
    <row r="467" spans="1:4">
      <c r="A467" s="99" t="s">
        <v>487</v>
      </c>
      <c r="B467" s="177">
        <v>10</v>
      </c>
      <c r="C467" s="178">
        <v>145</v>
      </c>
      <c r="D467" s="179">
        <f t="shared" si="7"/>
        <v>6.9</v>
      </c>
    </row>
    <row r="468" spans="1:4">
      <c r="A468" s="99" t="s">
        <v>488</v>
      </c>
      <c r="B468" s="177"/>
      <c r="C468" s="178">
        <v>1093</v>
      </c>
      <c r="D468" s="179">
        <f t="shared" si="7"/>
        <v>0</v>
      </c>
    </row>
    <row r="469" spans="1:4">
      <c r="A469" s="99" t="s">
        <v>489</v>
      </c>
      <c r="B469" s="177"/>
      <c r="C469" s="178">
        <v>24</v>
      </c>
      <c r="D469" s="179">
        <f t="shared" si="7"/>
        <v>0</v>
      </c>
    </row>
    <row r="470" spans="1:4">
      <c r="A470" s="99" t="s">
        <v>490</v>
      </c>
      <c r="B470" s="177">
        <v>600</v>
      </c>
      <c r="C470" s="178">
        <v>433</v>
      </c>
      <c r="D470" s="179">
        <f t="shared" si="7"/>
        <v>138.57</v>
      </c>
    </row>
    <row r="471" spans="1:4">
      <c r="A471" s="99" t="s">
        <v>491</v>
      </c>
      <c r="B471" s="177">
        <v>6000</v>
      </c>
      <c r="C471" s="178">
        <v>7220</v>
      </c>
      <c r="D471" s="179">
        <f t="shared" si="7"/>
        <v>83.1</v>
      </c>
    </row>
    <row r="472" spans="1:4">
      <c r="A472" s="99" t="s">
        <v>492</v>
      </c>
      <c r="B472" s="177">
        <v>6000</v>
      </c>
      <c r="C472" s="178">
        <v>549</v>
      </c>
      <c r="D472" s="179">
        <f t="shared" si="7"/>
        <v>1092.9</v>
      </c>
    </row>
    <row r="473" spans="1:4">
      <c r="A473" s="99" t="s">
        <v>493</v>
      </c>
      <c r="B473" s="177"/>
      <c r="C473" s="178">
        <v>36</v>
      </c>
      <c r="D473" s="179">
        <f t="shared" si="7"/>
        <v>0</v>
      </c>
    </row>
    <row r="474" spans="1:4">
      <c r="A474" s="99" t="s">
        <v>494</v>
      </c>
      <c r="B474" s="177"/>
      <c r="C474" s="178">
        <v>5</v>
      </c>
      <c r="D474" s="179">
        <f t="shared" si="7"/>
        <v>0</v>
      </c>
    </row>
    <row r="475" spans="1:4">
      <c r="A475" s="99" t="s">
        <v>495</v>
      </c>
      <c r="B475" s="177"/>
      <c r="C475" s="178">
        <v>40</v>
      </c>
      <c r="D475" s="179">
        <f t="shared" si="7"/>
        <v>0</v>
      </c>
    </row>
    <row r="476" spans="1:4">
      <c r="A476" s="99" t="s">
        <v>496</v>
      </c>
      <c r="B476" s="177"/>
      <c r="C476" s="178">
        <v>6590</v>
      </c>
      <c r="D476" s="179">
        <f t="shared" si="7"/>
        <v>0</v>
      </c>
    </row>
    <row r="477" spans="1:4">
      <c r="A477" s="99" t="s">
        <v>497</v>
      </c>
      <c r="B477" s="177"/>
      <c r="C477" s="178">
        <v>7</v>
      </c>
      <c r="D477" s="179">
        <f t="shared" si="7"/>
        <v>0</v>
      </c>
    </row>
    <row r="478" spans="1:4">
      <c r="A478" s="99" t="s">
        <v>97</v>
      </c>
      <c r="B478" s="177"/>
      <c r="C478" s="178">
        <v>5</v>
      </c>
      <c r="D478" s="179">
        <f t="shared" si="7"/>
        <v>0</v>
      </c>
    </row>
    <row r="479" spans="1:4">
      <c r="A479" s="99" t="s">
        <v>498</v>
      </c>
      <c r="B479" s="177"/>
      <c r="C479" s="178">
        <v>2</v>
      </c>
      <c r="D479" s="179">
        <f t="shared" si="7"/>
        <v>0</v>
      </c>
    </row>
    <row r="480" spans="1:4">
      <c r="A480" s="99" t="s">
        <v>499</v>
      </c>
      <c r="B480" s="177">
        <v>112</v>
      </c>
      <c r="C480" s="178">
        <v>158</v>
      </c>
      <c r="D480" s="179">
        <f t="shared" si="7"/>
        <v>70.89</v>
      </c>
    </row>
    <row r="481" spans="1:4">
      <c r="A481" s="99" t="s">
        <v>97</v>
      </c>
      <c r="B481" s="177">
        <v>112</v>
      </c>
      <c r="C481" s="178">
        <v>98</v>
      </c>
      <c r="D481" s="179">
        <f t="shared" si="7"/>
        <v>114.29</v>
      </c>
    </row>
    <row r="482" spans="1:4">
      <c r="A482" s="99" t="s">
        <v>500</v>
      </c>
      <c r="B482" s="177"/>
      <c r="C482" s="178">
        <v>60</v>
      </c>
      <c r="D482" s="179">
        <f t="shared" si="7"/>
        <v>0</v>
      </c>
    </row>
    <row r="483" spans="1:4">
      <c r="A483" s="99" t="s">
        <v>501</v>
      </c>
      <c r="B483" s="177">
        <v>1203</v>
      </c>
      <c r="C483" s="178">
        <v>1547</v>
      </c>
      <c r="D483" s="179">
        <f t="shared" si="7"/>
        <v>77.76</v>
      </c>
    </row>
    <row r="484" spans="1:4">
      <c r="A484" s="99" t="s">
        <v>502</v>
      </c>
      <c r="B484" s="177"/>
      <c r="C484" s="178">
        <v>1278</v>
      </c>
      <c r="D484" s="179">
        <f t="shared" si="7"/>
        <v>0</v>
      </c>
    </row>
    <row r="485" spans="1:4">
      <c r="A485" s="99" t="s">
        <v>503</v>
      </c>
      <c r="B485" s="177"/>
      <c r="C485" s="178">
        <v>209</v>
      </c>
      <c r="D485" s="179">
        <f t="shared" si="7"/>
        <v>0</v>
      </c>
    </row>
    <row r="486" spans="1:4">
      <c r="A486" s="99" t="s">
        <v>504</v>
      </c>
      <c r="B486" s="177">
        <v>1203</v>
      </c>
      <c r="C486" s="178">
        <v>1069</v>
      </c>
      <c r="D486" s="179">
        <f t="shared" si="7"/>
        <v>112.54</v>
      </c>
    </row>
    <row r="487" spans="1:4">
      <c r="A487" s="99" t="s">
        <v>505</v>
      </c>
      <c r="B487" s="177"/>
      <c r="C487" s="178">
        <v>269</v>
      </c>
      <c r="D487" s="179">
        <f t="shared" si="7"/>
        <v>0</v>
      </c>
    </row>
    <row r="488" spans="1:4">
      <c r="A488" s="99" t="s">
        <v>506</v>
      </c>
      <c r="B488" s="177"/>
      <c r="C488" s="178">
        <v>269</v>
      </c>
      <c r="D488" s="179">
        <f t="shared" si="7"/>
        <v>0</v>
      </c>
    </row>
    <row r="489" spans="1:4">
      <c r="A489" s="99" t="s">
        <v>507</v>
      </c>
      <c r="B489" s="177">
        <v>930</v>
      </c>
      <c r="C489" s="178">
        <v>1590</v>
      </c>
      <c r="D489" s="179">
        <f t="shared" si="7"/>
        <v>58.49</v>
      </c>
    </row>
    <row r="490" spans="1:4">
      <c r="A490" s="99" t="s">
        <v>508</v>
      </c>
      <c r="B490" s="177">
        <v>650</v>
      </c>
      <c r="C490" s="178">
        <v>670</v>
      </c>
      <c r="D490" s="179">
        <f t="shared" si="7"/>
        <v>97.01</v>
      </c>
    </row>
    <row r="491" spans="1:4">
      <c r="A491" s="99" t="s">
        <v>97</v>
      </c>
      <c r="B491" s="177"/>
      <c r="C491" s="178">
        <v>10</v>
      </c>
      <c r="D491" s="179">
        <f t="shared" si="7"/>
        <v>0</v>
      </c>
    </row>
    <row r="492" spans="1:4">
      <c r="A492" s="99" t="s">
        <v>509</v>
      </c>
      <c r="B492" s="177">
        <v>650</v>
      </c>
      <c r="C492" s="178">
        <v>650</v>
      </c>
      <c r="D492" s="179">
        <f t="shared" si="7"/>
        <v>100</v>
      </c>
    </row>
    <row r="493" spans="1:4">
      <c r="A493" s="99" t="s">
        <v>510</v>
      </c>
      <c r="B493" s="177"/>
      <c r="C493" s="178">
        <v>10</v>
      </c>
      <c r="D493" s="179">
        <f t="shared" si="7"/>
        <v>0</v>
      </c>
    </row>
    <row r="494" spans="1:4">
      <c r="A494" s="99" t="s">
        <v>511</v>
      </c>
      <c r="B494" s="180">
        <v>280</v>
      </c>
      <c r="C494" s="178">
        <v>920</v>
      </c>
      <c r="D494" s="179">
        <f t="shared" si="7"/>
        <v>30.43</v>
      </c>
    </row>
    <row r="495" spans="1:4">
      <c r="A495" s="99" t="s">
        <v>512</v>
      </c>
      <c r="B495" s="177">
        <v>280</v>
      </c>
      <c r="C495" s="178">
        <v>920</v>
      </c>
      <c r="D495" s="179">
        <f t="shared" si="7"/>
        <v>30.43</v>
      </c>
    </row>
    <row r="496" spans="1:4">
      <c r="A496" s="99" t="s">
        <v>513</v>
      </c>
      <c r="B496" s="177">
        <f>42477-700</f>
        <v>41777</v>
      </c>
      <c r="C496" s="178"/>
      <c r="D496" s="179"/>
    </row>
    <row r="497" spans="1:4">
      <c r="A497" s="99" t="s">
        <v>514</v>
      </c>
      <c r="B497" s="177">
        <v>700</v>
      </c>
      <c r="C497" s="178">
        <v>1551</v>
      </c>
      <c r="D497" s="179">
        <f t="shared" si="7"/>
        <v>45.13</v>
      </c>
    </row>
    <row r="498" spans="1:4">
      <c r="A498" s="99" t="s">
        <v>515</v>
      </c>
      <c r="B498" s="177">
        <v>700</v>
      </c>
      <c r="C498" s="178">
        <v>1551</v>
      </c>
      <c r="D498" s="179">
        <f t="shared" si="7"/>
        <v>45.13</v>
      </c>
    </row>
    <row r="499" spans="1:4">
      <c r="A499" s="99" t="s">
        <v>516</v>
      </c>
      <c r="B499" s="177">
        <v>700</v>
      </c>
      <c r="C499" s="178">
        <v>1551</v>
      </c>
      <c r="D499" s="179">
        <f t="shared" si="7"/>
        <v>45.13</v>
      </c>
    </row>
    <row r="500" spans="1:4">
      <c r="A500" s="99" t="s">
        <v>517</v>
      </c>
      <c r="B500" s="177">
        <v>1615</v>
      </c>
      <c r="C500" s="178">
        <v>1346</v>
      </c>
      <c r="D500" s="179">
        <f t="shared" si="7"/>
        <v>119.99</v>
      </c>
    </row>
    <row r="501" spans="1:4">
      <c r="A501" s="99" t="s">
        <v>518</v>
      </c>
      <c r="B501" s="177"/>
      <c r="C501" s="178">
        <v>1346</v>
      </c>
      <c r="D501" s="179">
        <f t="shared" si="7"/>
        <v>0</v>
      </c>
    </row>
    <row r="502" spans="1:4">
      <c r="A502" s="99" t="s">
        <v>519</v>
      </c>
      <c r="B502" s="177">
        <v>1612</v>
      </c>
      <c r="C502" s="178">
        <v>1343</v>
      </c>
      <c r="D502" s="179">
        <f t="shared" si="7"/>
        <v>120.03</v>
      </c>
    </row>
    <row r="503" spans="1:4">
      <c r="A503" s="99" t="s">
        <v>520</v>
      </c>
      <c r="B503" s="177">
        <v>3</v>
      </c>
      <c r="C503" s="178">
        <v>3</v>
      </c>
      <c r="D503" s="179">
        <f t="shared" si="7"/>
        <v>100</v>
      </c>
    </row>
    <row r="504" spans="1:4">
      <c r="A504" s="99" t="s">
        <v>521</v>
      </c>
      <c r="B504" s="177"/>
      <c r="C504" s="178">
        <v>12</v>
      </c>
      <c r="D504" s="179">
        <f t="shared" si="7"/>
        <v>0</v>
      </c>
    </row>
    <row r="505" spans="1:4">
      <c r="A505" s="99" t="s">
        <v>522</v>
      </c>
      <c r="B505" s="177"/>
      <c r="C505" s="178">
        <v>12</v>
      </c>
      <c r="D505" s="179">
        <f t="shared" si="7"/>
        <v>0</v>
      </c>
    </row>
    <row r="506" spans="1:4">
      <c r="A506" s="99"/>
      <c r="B506" s="177"/>
      <c r="C506" s="178"/>
      <c r="D506" s="179"/>
    </row>
    <row r="507" ht="18.6" customHeight="1" spans="1:4">
      <c r="A507" s="183" t="s">
        <v>74</v>
      </c>
      <c r="B507" s="177">
        <v>188343</v>
      </c>
      <c r="C507" s="184">
        <v>254358</v>
      </c>
      <c r="D507" s="179">
        <f t="shared" si="7"/>
        <v>74.05</v>
      </c>
    </row>
    <row r="508" spans="1:4">
      <c r="A508" s="185" t="s">
        <v>75</v>
      </c>
      <c r="B508" s="177"/>
      <c r="C508" s="186">
        <v>2250</v>
      </c>
      <c r="D508" s="178"/>
    </row>
    <row r="509" spans="1:4">
      <c r="A509" s="185" t="s">
        <v>76</v>
      </c>
      <c r="B509" s="177"/>
      <c r="C509" s="186"/>
      <c r="D509" s="178"/>
    </row>
    <row r="510" spans="1:4">
      <c r="A510" s="187" t="s">
        <v>77</v>
      </c>
      <c r="B510" s="188"/>
      <c r="C510" s="186"/>
      <c r="D510" s="178"/>
    </row>
    <row r="511" spans="1:4">
      <c r="A511" s="187" t="s">
        <v>78</v>
      </c>
      <c r="B511" s="188"/>
      <c r="C511" s="186"/>
      <c r="D511" s="178"/>
    </row>
    <row r="512" spans="1:4">
      <c r="A512" s="189" t="s">
        <v>79</v>
      </c>
      <c r="B512" s="190"/>
      <c r="C512" s="186"/>
      <c r="D512" s="178"/>
    </row>
    <row r="513" spans="1:4">
      <c r="A513" s="189" t="s">
        <v>80</v>
      </c>
      <c r="B513" s="177"/>
      <c r="C513" s="186"/>
      <c r="D513" s="178"/>
    </row>
    <row r="514" spans="1:4">
      <c r="A514" s="187" t="s">
        <v>81</v>
      </c>
      <c r="B514" s="177"/>
      <c r="C514" s="186">
        <v>2254</v>
      </c>
      <c r="D514" s="191"/>
    </row>
    <row r="515" spans="1:4">
      <c r="A515" s="191" t="s">
        <v>82</v>
      </c>
      <c r="B515" s="177"/>
      <c r="C515" s="192"/>
      <c r="D515" s="191"/>
    </row>
    <row r="516" spans="1:4">
      <c r="A516" s="189" t="s">
        <v>83</v>
      </c>
      <c r="B516" s="177"/>
      <c r="C516" s="192"/>
      <c r="D516" s="191"/>
    </row>
    <row r="517" spans="1:4">
      <c r="A517" s="187" t="s">
        <v>84</v>
      </c>
      <c r="B517" s="177"/>
      <c r="C517" s="192"/>
      <c r="D517" s="191"/>
    </row>
    <row r="518" spans="1:4">
      <c r="A518" s="193" t="s">
        <v>85</v>
      </c>
      <c r="B518" s="177"/>
      <c r="C518" s="192"/>
      <c r="D518" s="191"/>
    </row>
    <row r="519" spans="1:4">
      <c r="A519" s="193" t="s">
        <v>86</v>
      </c>
      <c r="B519" s="177"/>
      <c r="C519" s="192"/>
      <c r="D519" s="191"/>
    </row>
    <row r="520" spans="1:4">
      <c r="A520" s="194" t="s">
        <v>87</v>
      </c>
      <c r="B520" s="177"/>
      <c r="C520" s="192">
        <v>36809</v>
      </c>
      <c r="D520" s="191"/>
    </row>
    <row r="521" spans="1:4">
      <c r="A521" s="193" t="s">
        <v>88</v>
      </c>
      <c r="B521" s="177"/>
      <c r="C521" s="192">
        <v>1375</v>
      </c>
      <c r="D521" s="191"/>
    </row>
    <row r="522" spans="1:4">
      <c r="A522" s="184" t="s">
        <v>89</v>
      </c>
      <c r="B522" s="177"/>
      <c r="C522" s="192">
        <v>22299</v>
      </c>
      <c r="D522" s="191"/>
    </row>
    <row r="523" spans="1:4">
      <c r="A523" s="183" t="s">
        <v>90</v>
      </c>
      <c r="B523" s="177">
        <v>188343</v>
      </c>
      <c r="C523" s="178">
        <v>319345</v>
      </c>
      <c r="D523" s="178"/>
    </row>
  </sheetData>
  <autoFilter ref="A4:D523">
    <extLst/>
  </autoFilter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>
    <oddFooter>&amp;C附表1-4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B13" sqref="B13"/>
    </sheetView>
  </sheetViews>
  <sheetFormatPr defaultColWidth="9" defaultRowHeight="11.25"/>
  <cols>
    <col min="1" max="1" width="37.6" style="155" customWidth="1"/>
    <col min="2" max="4" width="11.1" style="155" customWidth="1"/>
    <col min="5" max="246" width="9" style="155"/>
    <col min="247" max="247" width="20.1" style="155" customWidth="1"/>
    <col min="248" max="248" width="9.6" style="155" customWidth="1"/>
    <col min="249" max="249" width="8.6" style="155" customWidth="1"/>
    <col min="250" max="250" width="8.9" style="155" customWidth="1"/>
    <col min="251" max="253" width="7.6" style="155" customWidth="1"/>
    <col min="254" max="254" width="8.1" style="155" customWidth="1"/>
    <col min="255" max="255" width="7.6" style="155" customWidth="1"/>
    <col min="256" max="256" width="9" style="155" customWidth="1"/>
    <col min="257" max="502" width="9" style="155"/>
    <col min="503" max="503" width="20.1" style="155" customWidth="1"/>
    <col min="504" max="504" width="9.6" style="155" customWidth="1"/>
    <col min="505" max="505" width="8.6" style="155" customWidth="1"/>
    <col min="506" max="506" width="8.9" style="155" customWidth="1"/>
    <col min="507" max="509" width="7.6" style="155" customWidth="1"/>
    <col min="510" max="510" width="8.1" style="155" customWidth="1"/>
    <col min="511" max="511" width="7.6" style="155" customWidth="1"/>
    <col min="512" max="512" width="9" style="155" customWidth="1"/>
    <col min="513" max="758" width="9" style="155"/>
    <col min="759" max="759" width="20.1" style="155" customWidth="1"/>
    <col min="760" max="760" width="9.6" style="155" customWidth="1"/>
    <col min="761" max="761" width="8.6" style="155" customWidth="1"/>
    <col min="762" max="762" width="8.9" style="155" customWidth="1"/>
    <col min="763" max="765" width="7.6" style="155" customWidth="1"/>
    <col min="766" max="766" width="8.1" style="155" customWidth="1"/>
    <col min="767" max="767" width="7.6" style="155" customWidth="1"/>
    <col min="768" max="768" width="9" style="155" customWidth="1"/>
    <col min="769" max="1014" width="9" style="155"/>
    <col min="1015" max="1015" width="20.1" style="155" customWidth="1"/>
    <col min="1016" max="1016" width="9.6" style="155" customWidth="1"/>
    <col min="1017" max="1017" width="8.6" style="155" customWidth="1"/>
    <col min="1018" max="1018" width="8.9" style="155" customWidth="1"/>
    <col min="1019" max="1021" width="7.6" style="155" customWidth="1"/>
    <col min="1022" max="1022" width="8.1" style="155" customWidth="1"/>
    <col min="1023" max="1023" width="7.6" style="155" customWidth="1"/>
    <col min="1024" max="1024" width="9" style="155" customWidth="1"/>
    <col min="1025" max="1270" width="9" style="155"/>
    <col min="1271" max="1271" width="20.1" style="155" customWidth="1"/>
    <col min="1272" max="1272" width="9.6" style="155" customWidth="1"/>
    <col min="1273" max="1273" width="8.6" style="155" customWidth="1"/>
    <col min="1274" max="1274" width="8.9" style="155" customWidth="1"/>
    <col min="1275" max="1277" width="7.6" style="155" customWidth="1"/>
    <col min="1278" max="1278" width="8.1" style="155" customWidth="1"/>
    <col min="1279" max="1279" width="7.6" style="155" customWidth="1"/>
    <col min="1280" max="1280" width="9" style="155" customWidth="1"/>
    <col min="1281" max="1526" width="9" style="155"/>
    <col min="1527" max="1527" width="20.1" style="155" customWidth="1"/>
    <col min="1528" max="1528" width="9.6" style="155" customWidth="1"/>
    <col min="1529" max="1529" width="8.6" style="155" customWidth="1"/>
    <col min="1530" max="1530" width="8.9" style="155" customWidth="1"/>
    <col min="1531" max="1533" width="7.6" style="155" customWidth="1"/>
    <col min="1534" max="1534" width="8.1" style="155" customWidth="1"/>
    <col min="1535" max="1535" width="7.6" style="155" customWidth="1"/>
    <col min="1536" max="1536" width="9" style="155" customWidth="1"/>
    <col min="1537" max="1782" width="9" style="155"/>
    <col min="1783" max="1783" width="20.1" style="155" customWidth="1"/>
    <col min="1784" max="1784" width="9.6" style="155" customWidth="1"/>
    <col min="1785" max="1785" width="8.6" style="155" customWidth="1"/>
    <col min="1786" max="1786" width="8.9" style="155" customWidth="1"/>
    <col min="1787" max="1789" width="7.6" style="155" customWidth="1"/>
    <col min="1790" max="1790" width="8.1" style="155" customWidth="1"/>
    <col min="1791" max="1791" width="7.6" style="155" customWidth="1"/>
    <col min="1792" max="1792" width="9" style="155" customWidth="1"/>
    <col min="1793" max="2038" width="9" style="155"/>
    <col min="2039" max="2039" width="20.1" style="155" customWidth="1"/>
    <col min="2040" max="2040" width="9.6" style="155" customWidth="1"/>
    <col min="2041" max="2041" width="8.6" style="155" customWidth="1"/>
    <col min="2042" max="2042" width="8.9" style="155" customWidth="1"/>
    <col min="2043" max="2045" width="7.6" style="155" customWidth="1"/>
    <col min="2046" max="2046" width="8.1" style="155" customWidth="1"/>
    <col min="2047" max="2047" width="7.6" style="155" customWidth="1"/>
    <col min="2048" max="2048" width="9" style="155" customWidth="1"/>
    <col min="2049" max="2294" width="9" style="155"/>
    <col min="2295" max="2295" width="20.1" style="155" customWidth="1"/>
    <col min="2296" max="2296" width="9.6" style="155" customWidth="1"/>
    <col min="2297" max="2297" width="8.6" style="155" customWidth="1"/>
    <col min="2298" max="2298" width="8.9" style="155" customWidth="1"/>
    <col min="2299" max="2301" width="7.6" style="155" customWidth="1"/>
    <col min="2302" max="2302" width="8.1" style="155" customWidth="1"/>
    <col min="2303" max="2303" width="7.6" style="155" customWidth="1"/>
    <col min="2304" max="2304" width="9" style="155" customWidth="1"/>
    <col min="2305" max="2550" width="9" style="155"/>
    <col min="2551" max="2551" width="20.1" style="155" customWidth="1"/>
    <col min="2552" max="2552" width="9.6" style="155" customWidth="1"/>
    <col min="2553" max="2553" width="8.6" style="155" customWidth="1"/>
    <col min="2554" max="2554" width="8.9" style="155" customWidth="1"/>
    <col min="2555" max="2557" width="7.6" style="155" customWidth="1"/>
    <col min="2558" max="2558" width="8.1" style="155" customWidth="1"/>
    <col min="2559" max="2559" width="7.6" style="155" customWidth="1"/>
    <col min="2560" max="2560" width="9" style="155" customWidth="1"/>
    <col min="2561" max="2806" width="9" style="155"/>
    <col min="2807" max="2807" width="20.1" style="155" customWidth="1"/>
    <col min="2808" max="2808" width="9.6" style="155" customWidth="1"/>
    <col min="2809" max="2809" width="8.6" style="155" customWidth="1"/>
    <col min="2810" max="2810" width="8.9" style="155" customWidth="1"/>
    <col min="2811" max="2813" width="7.6" style="155" customWidth="1"/>
    <col min="2814" max="2814" width="8.1" style="155" customWidth="1"/>
    <col min="2815" max="2815" width="7.6" style="155" customWidth="1"/>
    <col min="2816" max="2816" width="9" style="155" customWidth="1"/>
    <col min="2817" max="3062" width="9" style="155"/>
    <col min="3063" max="3063" width="20.1" style="155" customWidth="1"/>
    <col min="3064" max="3064" width="9.6" style="155" customWidth="1"/>
    <col min="3065" max="3065" width="8.6" style="155" customWidth="1"/>
    <col min="3066" max="3066" width="8.9" style="155" customWidth="1"/>
    <col min="3067" max="3069" width="7.6" style="155" customWidth="1"/>
    <col min="3070" max="3070" width="8.1" style="155" customWidth="1"/>
    <col min="3071" max="3071" width="7.6" style="155" customWidth="1"/>
    <col min="3072" max="3072" width="9" style="155" customWidth="1"/>
    <col min="3073" max="3318" width="9" style="155"/>
    <col min="3319" max="3319" width="20.1" style="155" customWidth="1"/>
    <col min="3320" max="3320" width="9.6" style="155" customWidth="1"/>
    <col min="3321" max="3321" width="8.6" style="155" customWidth="1"/>
    <col min="3322" max="3322" width="8.9" style="155" customWidth="1"/>
    <col min="3323" max="3325" width="7.6" style="155" customWidth="1"/>
    <col min="3326" max="3326" width="8.1" style="155" customWidth="1"/>
    <col min="3327" max="3327" width="7.6" style="155" customWidth="1"/>
    <col min="3328" max="3328" width="9" style="155" customWidth="1"/>
    <col min="3329" max="3574" width="9" style="155"/>
    <col min="3575" max="3575" width="20.1" style="155" customWidth="1"/>
    <col min="3576" max="3576" width="9.6" style="155" customWidth="1"/>
    <col min="3577" max="3577" width="8.6" style="155" customWidth="1"/>
    <col min="3578" max="3578" width="8.9" style="155" customWidth="1"/>
    <col min="3579" max="3581" width="7.6" style="155" customWidth="1"/>
    <col min="3582" max="3582" width="8.1" style="155" customWidth="1"/>
    <col min="3583" max="3583" width="7.6" style="155" customWidth="1"/>
    <col min="3584" max="3584" width="9" style="155" customWidth="1"/>
    <col min="3585" max="3830" width="9" style="155"/>
    <col min="3831" max="3831" width="20.1" style="155" customWidth="1"/>
    <col min="3832" max="3832" width="9.6" style="155" customWidth="1"/>
    <col min="3833" max="3833" width="8.6" style="155" customWidth="1"/>
    <col min="3834" max="3834" width="8.9" style="155" customWidth="1"/>
    <col min="3835" max="3837" width="7.6" style="155" customWidth="1"/>
    <col min="3838" max="3838" width="8.1" style="155" customWidth="1"/>
    <col min="3839" max="3839" width="7.6" style="155" customWidth="1"/>
    <col min="3840" max="3840" width="9" style="155" customWidth="1"/>
    <col min="3841" max="4086" width="9" style="155"/>
    <col min="4087" max="4087" width="20.1" style="155" customWidth="1"/>
    <col min="4088" max="4088" width="9.6" style="155" customWidth="1"/>
    <col min="4089" max="4089" width="8.6" style="155" customWidth="1"/>
    <col min="4090" max="4090" width="8.9" style="155" customWidth="1"/>
    <col min="4091" max="4093" width="7.6" style="155" customWidth="1"/>
    <col min="4094" max="4094" width="8.1" style="155" customWidth="1"/>
    <col min="4095" max="4095" width="7.6" style="155" customWidth="1"/>
    <col min="4096" max="4096" width="9" style="155" customWidth="1"/>
    <col min="4097" max="4342" width="9" style="155"/>
    <col min="4343" max="4343" width="20.1" style="155" customWidth="1"/>
    <col min="4344" max="4344" width="9.6" style="155" customWidth="1"/>
    <col min="4345" max="4345" width="8.6" style="155" customWidth="1"/>
    <col min="4346" max="4346" width="8.9" style="155" customWidth="1"/>
    <col min="4347" max="4349" width="7.6" style="155" customWidth="1"/>
    <col min="4350" max="4350" width="8.1" style="155" customWidth="1"/>
    <col min="4351" max="4351" width="7.6" style="155" customWidth="1"/>
    <col min="4352" max="4352" width="9" style="155" customWidth="1"/>
    <col min="4353" max="4598" width="9" style="155"/>
    <col min="4599" max="4599" width="20.1" style="155" customWidth="1"/>
    <col min="4600" max="4600" width="9.6" style="155" customWidth="1"/>
    <col min="4601" max="4601" width="8.6" style="155" customWidth="1"/>
    <col min="4602" max="4602" width="8.9" style="155" customWidth="1"/>
    <col min="4603" max="4605" width="7.6" style="155" customWidth="1"/>
    <col min="4606" max="4606" width="8.1" style="155" customWidth="1"/>
    <col min="4607" max="4607" width="7.6" style="155" customWidth="1"/>
    <col min="4608" max="4608" width="9" style="155" customWidth="1"/>
    <col min="4609" max="4854" width="9" style="155"/>
    <col min="4855" max="4855" width="20.1" style="155" customWidth="1"/>
    <col min="4856" max="4856" width="9.6" style="155" customWidth="1"/>
    <col min="4857" max="4857" width="8.6" style="155" customWidth="1"/>
    <col min="4858" max="4858" width="8.9" style="155" customWidth="1"/>
    <col min="4859" max="4861" width="7.6" style="155" customWidth="1"/>
    <col min="4862" max="4862" width="8.1" style="155" customWidth="1"/>
    <col min="4863" max="4863" width="7.6" style="155" customWidth="1"/>
    <col min="4864" max="4864" width="9" style="155" customWidth="1"/>
    <col min="4865" max="5110" width="9" style="155"/>
    <col min="5111" max="5111" width="20.1" style="155" customWidth="1"/>
    <col min="5112" max="5112" width="9.6" style="155" customWidth="1"/>
    <col min="5113" max="5113" width="8.6" style="155" customWidth="1"/>
    <col min="5114" max="5114" width="8.9" style="155" customWidth="1"/>
    <col min="5115" max="5117" width="7.6" style="155" customWidth="1"/>
    <col min="5118" max="5118" width="8.1" style="155" customWidth="1"/>
    <col min="5119" max="5119" width="7.6" style="155" customWidth="1"/>
    <col min="5120" max="5120" width="9" style="155" customWidth="1"/>
    <col min="5121" max="5366" width="9" style="155"/>
    <col min="5367" max="5367" width="20.1" style="155" customWidth="1"/>
    <col min="5368" max="5368" width="9.6" style="155" customWidth="1"/>
    <col min="5369" max="5369" width="8.6" style="155" customWidth="1"/>
    <col min="5370" max="5370" width="8.9" style="155" customWidth="1"/>
    <col min="5371" max="5373" width="7.6" style="155" customWidth="1"/>
    <col min="5374" max="5374" width="8.1" style="155" customWidth="1"/>
    <col min="5375" max="5375" width="7.6" style="155" customWidth="1"/>
    <col min="5376" max="5376" width="9" style="155" customWidth="1"/>
    <col min="5377" max="5622" width="9" style="155"/>
    <col min="5623" max="5623" width="20.1" style="155" customWidth="1"/>
    <col min="5624" max="5624" width="9.6" style="155" customWidth="1"/>
    <col min="5625" max="5625" width="8.6" style="155" customWidth="1"/>
    <col min="5626" max="5626" width="8.9" style="155" customWidth="1"/>
    <col min="5627" max="5629" width="7.6" style="155" customWidth="1"/>
    <col min="5630" max="5630" width="8.1" style="155" customWidth="1"/>
    <col min="5631" max="5631" width="7.6" style="155" customWidth="1"/>
    <col min="5632" max="5632" width="9" style="155" customWidth="1"/>
    <col min="5633" max="5878" width="9" style="155"/>
    <col min="5879" max="5879" width="20.1" style="155" customWidth="1"/>
    <col min="5880" max="5880" width="9.6" style="155" customWidth="1"/>
    <col min="5881" max="5881" width="8.6" style="155" customWidth="1"/>
    <col min="5882" max="5882" width="8.9" style="155" customWidth="1"/>
    <col min="5883" max="5885" width="7.6" style="155" customWidth="1"/>
    <col min="5886" max="5886" width="8.1" style="155" customWidth="1"/>
    <col min="5887" max="5887" width="7.6" style="155" customWidth="1"/>
    <col min="5888" max="5888" width="9" style="155" customWidth="1"/>
    <col min="5889" max="6134" width="9" style="155"/>
    <col min="6135" max="6135" width="20.1" style="155" customWidth="1"/>
    <col min="6136" max="6136" width="9.6" style="155" customWidth="1"/>
    <col min="6137" max="6137" width="8.6" style="155" customWidth="1"/>
    <col min="6138" max="6138" width="8.9" style="155" customWidth="1"/>
    <col min="6139" max="6141" width="7.6" style="155" customWidth="1"/>
    <col min="6142" max="6142" width="8.1" style="155" customWidth="1"/>
    <col min="6143" max="6143" width="7.6" style="155" customWidth="1"/>
    <col min="6144" max="6144" width="9" style="155" customWidth="1"/>
    <col min="6145" max="6390" width="9" style="155"/>
    <col min="6391" max="6391" width="20.1" style="155" customWidth="1"/>
    <col min="6392" max="6392" width="9.6" style="155" customWidth="1"/>
    <col min="6393" max="6393" width="8.6" style="155" customWidth="1"/>
    <col min="6394" max="6394" width="8.9" style="155" customWidth="1"/>
    <col min="6395" max="6397" width="7.6" style="155" customWidth="1"/>
    <col min="6398" max="6398" width="8.1" style="155" customWidth="1"/>
    <col min="6399" max="6399" width="7.6" style="155" customWidth="1"/>
    <col min="6400" max="6400" width="9" style="155" customWidth="1"/>
    <col min="6401" max="6646" width="9" style="155"/>
    <col min="6647" max="6647" width="20.1" style="155" customWidth="1"/>
    <col min="6648" max="6648" width="9.6" style="155" customWidth="1"/>
    <col min="6649" max="6649" width="8.6" style="155" customWidth="1"/>
    <col min="6650" max="6650" width="8.9" style="155" customWidth="1"/>
    <col min="6651" max="6653" width="7.6" style="155" customWidth="1"/>
    <col min="6654" max="6654" width="8.1" style="155" customWidth="1"/>
    <col min="6655" max="6655" width="7.6" style="155" customWidth="1"/>
    <col min="6656" max="6656" width="9" style="155" customWidth="1"/>
    <col min="6657" max="6902" width="9" style="155"/>
    <col min="6903" max="6903" width="20.1" style="155" customWidth="1"/>
    <col min="6904" max="6904" width="9.6" style="155" customWidth="1"/>
    <col min="6905" max="6905" width="8.6" style="155" customWidth="1"/>
    <col min="6906" max="6906" width="8.9" style="155" customWidth="1"/>
    <col min="6907" max="6909" width="7.6" style="155" customWidth="1"/>
    <col min="6910" max="6910" width="8.1" style="155" customWidth="1"/>
    <col min="6911" max="6911" width="7.6" style="155" customWidth="1"/>
    <col min="6912" max="6912" width="9" style="155" customWidth="1"/>
    <col min="6913" max="7158" width="9" style="155"/>
    <col min="7159" max="7159" width="20.1" style="155" customWidth="1"/>
    <col min="7160" max="7160" width="9.6" style="155" customWidth="1"/>
    <col min="7161" max="7161" width="8.6" style="155" customWidth="1"/>
    <col min="7162" max="7162" width="8.9" style="155" customWidth="1"/>
    <col min="7163" max="7165" width="7.6" style="155" customWidth="1"/>
    <col min="7166" max="7166" width="8.1" style="155" customWidth="1"/>
    <col min="7167" max="7167" width="7.6" style="155" customWidth="1"/>
    <col min="7168" max="7168" width="9" style="155" customWidth="1"/>
    <col min="7169" max="7414" width="9" style="155"/>
    <col min="7415" max="7415" width="20.1" style="155" customWidth="1"/>
    <col min="7416" max="7416" width="9.6" style="155" customWidth="1"/>
    <col min="7417" max="7417" width="8.6" style="155" customWidth="1"/>
    <col min="7418" max="7418" width="8.9" style="155" customWidth="1"/>
    <col min="7419" max="7421" width="7.6" style="155" customWidth="1"/>
    <col min="7422" max="7422" width="8.1" style="155" customWidth="1"/>
    <col min="7423" max="7423" width="7.6" style="155" customWidth="1"/>
    <col min="7424" max="7424" width="9" style="155" customWidth="1"/>
    <col min="7425" max="7670" width="9" style="155"/>
    <col min="7671" max="7671" width="20.1" style="155" customWidth="1"/>
    <col min="7672" max="7672" width="9.6" style="155" customWidth="1"/>
    <col min="7673" max="7673" width="8.6" style="155" customWidth="1"/>
    <col min="7674" max="7674" width="8.9" style="155" customWidth="1"/>
    <col min="7675" max="7677" width="7.6" style="155" customWidth="1"/>
    <col min="7678" max="7678" width="8.1" style="155" customWidth="1"/>
    <col min="7679" max="7679" width="7.6" style="155" customWidth="1"/>
    <col min="7680" max="7680" width="9" style="155" customWidth="1"/>
    <col min="7681" max="7926" width="9" style="155"/>
    <col min="7927" max="7927" width="20.1" style="155" customWidth="1"/>
    <col min="7928" max="7928" width="9.6" style="155" customWidth="1"/>
    <col min="7929" max="7929" width="8.6" style="155" customWidth="1"/>
    <col min="7930" max="7930" width="8.9" style="155" customWidth="1"/>
    <col min="7931" max="7933" width="7.6" style="155" customWidth="1"/>
    <col min="7934" max="7934" width="8.1" style="155" customWidth="1"/>
    <col min="7935" max="7935" width="7.6" style="155" customWidth="1"/>
    <col min="7936" max="7936" width="9" style="155" customWidth="1"/>
    <col min="7937" max="8182" width="9" style="155"/>
    <col min="8183" max="8183" width="20.1" style="155" customWidth="1"/>
    <col min="8184" max="8184" width="9.6" style="155" customWidth="1"/>
    <col min="8185" max="8185" width="8.6" style="155" customWidth="1"/>
    <col min="8186" max="8186" width="8.9" style="155" customWidth="1"/>
    <col min="8187" max="8189" width="7.6" style="155" customWidth="1"/>
    <col min="8190" max="8190" width="8.1" style="155" customWidth="1"/>
    <col min="8191" max="8191" width="7.6" style="155" customWidth="1"/>
    <col min="8192" max="8192" width="9" style="155" customWidth="1"/>
    <col min="8193" max="8438" width="9" style="155"/>
    <col min="8439" max="8439" width="20.1" style="155" customWidth="1"/>
    <col min="8440" max="8440" width="9.6" style="155" customWidth="1"/>
    <col min="8441" max="8441" width="8.6" style="155" customWidth="1"/>
    <col min="8442" max="8442" width="8.9" style="155" customWidth="1"/>
    <col min="8443" max="8445" width="7.6" style="155" customWidth="1"/>
    <col min="8446" max="8446" width="8.1" style="155" customWidth="1"/>
    <col min="8447" max="8447" width="7.6" style="155" customWidth="1"/>
    <col min="8448" max="8448" width="9" style="155" customWidth="1"/>
    <col min="8449" max="8694" width="9" style="155"/>
    <col min="8695" max="8695" width="20.1" style="155" customWidth="1"/>
    <col min="8696" max="8696" width="9.6" style="155" customWidth="1"/>
    <col min="8697" max="8697" width="8.6" style="155" customWidth="1"/>
    <col min="8698" max="8698" width="8.9" style="155" customWidth="1"/>
    <col min="8699" max="8701" width="7.6" style="155" customWidth="1"/>
    <col min="8702" max="8702" width="8.1" style="155" customWidth="1"/>
    <col min="8703" max="8703" width="7.6" style="155" customWidth="1"/>
    <col min="8704" max="8704" width="9" style="155" customWidth="1"/>
    <col min="8705" max="8950" width="9" style="155"/>
    <col min="8951" max="8951" width="20.1" style="155" customWidth="1"/>
    <col min="8952" max="8952" width="9.6" style="155" customWidth="1"/>
    <col min="8953" max="8953" width="8.6" style="155" customWidth="1"/>
    <col min="8954" max="8954" width="8.9" style="155" customWidth="1"/>
    <col min="8955" max="8957" width="7.6" style="155" customWidth="1"/>
    <col min="8958" max="8958" width="8.1" style="155" customWidth="1"/>
    <col min="8959" max="8959" width="7.6" style="155" customWidth="1"/>
    <col min="8960" max="8960" width="9" style="155" customWidth="1"/>
    <col min="8961" max="9206" width="9" style="155"/>
    <col min="9207" max="9207" width="20.1" style="155" customWidth="1"/>
    <col min="9208" max="9208" width="9.6" style="155" customWidth="1"/>
    <col min="9209" max="9209" width="8.6" style="155" customWidth="1"/>
    <col min="9210" max="9210" width="8.9" style="155" customWidth="1"/>
    <col min="9211" max="9213" width="7.6" style="155" customWidth="1"/>
    <col min="9214" max="9214" width="8.1" style="155" customWidth="1"/>
    <col min="9215" max="9215" width="7.6" style="155" customWidth="1"/>
    <col min="9216" max="9216" width="9" style="155" customWidth="1"/>
    <col min="9217" max="9462" width="9" style="155"/>
    <col min="9463" max="9463" width="20.1" style="155" customWidth="1"/>
    <col min="9464" max="9464" width="9.6" style="155" customWidth="1"/>
    <col min="9465" max="9465" width="8.6" style="155" customWidth="1"/>
    <col min="9466" max="9466" width="8.9" style="155" customWidth="1"/>
    <col min="9467" max="9469" width="7.6" style="155" customWidth="1"/>
    <col min="9470" max="9470" width="8.1" style="155" customWidth="1"/>
    <col min="9471" max="9471" width="7.6" style="155" customWidth="1"/>
    <col min="9472" max="9472" width="9" style="155" customWidth="1"/>
    <col min="9473" max="9718" width="9" style="155"/>
    <col min="9719" max="9719" width="20.1" style="155" customWidth="1"/>
    <col min="9720" max="9720" width="9.6" style="155" customWidth="1"/>
    <col min="9721" max="9721" width="8.6" style="155" customWidth="1"/>
    <col min="9722" max="9722" width="8.9" style="155" customWidth="1"/>
    <col min="9723" max="9725" width="7.6" style="155" customWidth="1"/>
    <col min="9726" max="9726" width="8.1" style="155" customWidth="1"/>
    <col min="9727" max="9727" width="7.6" style="155" customWidth="1"/>
    <col min="9728" max="9728" width="9" style="155" customWidth="1"/>
    <col min="9729" max="9974" width="9" style="155"/>
    <col min="9975" max="9975" width="20.1" style="155" customWidth="1"/>
    <col min="9976" max="9976" width="9.6" style="155" customWidth="1"/>
    <col min="9977" max="9977" width="8.6" style="155" customWidth="1"/>
    <col min="9978" max="9978" width="8.9" style="155" customWidth="1"/>
    <col min="9979" max="9981" width="7.6" style="155" customWidth="1"/>
    <col min="9982" max="9982" width="8.1" style="155" customWidth="1"/>
    <col min="9983" max="9983" width="7.6" style="155" customWidth="1"/>
    <col min="9984" max="9984" width="9" style="155" customWidth="1"/>
    <col min="9985" max="10230" width="9" style="155"/>
    <col min="10231" max="10231" width="20.1" style="155" customWidth="1"/>
    <col min="10232" max="10232" width="9.6" style="155" customWidth="1"/>
    <col min="10233" max="10233" width="8.6" style="155" customWidth="1"/>
    <col min="10234" max="10234" width="8.9" style="155" customWidth="1"/>
    <col min="10235" max="10237" width="7.6" style="155" customWidth="1"/>
    <col min="10238" max="10238" width="8.1" style="155" customWidth="1"/>
    <col min="10239" max="10239" width="7.6" style="155" customWidth="1"/>
    <col min="10240" max="10240" width="9" style="155" customWidth="1"/>
    <col min="10241" max="10486" width="9" style="155"/>
    <col min="10487" max="10487" width="20.1" style="155" customWidth="1"/>
    <col min="10488" max="10488" width="9.6" style="155" customWidth="1"/>
    <col min="10489" max="10489" width="8.6" style="155" customWidth="1"/>
    <col min="10490" max="10490" width="8.9" style="155" customWidth="1"/>
    <col min="10491" max="10493" width="7.6" style="155" customWidth="1"/>
    <col min="10494" max="10494" width="8.1" style="155" customWidth="1"/>
    <col min="10495" max="10495" width="7.6" style="155" customWidth="1"/>
    <col min="10496" max="10496" width="9" style="155" customWidth="1"/>
    <col min="10497" max="10742" width="9" style="155"/>
    <col min="10743" max="10743" width="20.1" style="155" customWidth="1"/>
    <col min="10744" max="10744" width="9.6" style="155" customWidth="1"/>
    <col min="10745" max="10745" width="8.6" style="155" customWidth="1"/>
    <col min="10746" max="10746" width="8.9" style="155" customWidth="1"/>
    <col min="10747" max="10749" width="7.6" style="155" customWidth="1"/>
    <col min="10750" max="10750" width="8.1" style="155" customWidth="1"/>
    <col min="10751" max="10751" width="7.6" style="155" customWidth="1"/>
    <col min="10752" max="10752" width="9" style="155" customWidth="1"/>
    <col min="10753" max="10998" width="9" style="155"/>
    <col min="10999" max="10999" width="20.1" style="155" customWidth="1"/>
    <col min="11000" max="11000" width="9.6" style="155" customWidth="1"/>
    <col min="11001" max="11001" width="8.6" style="155" customWidth="1"/>
    <col min="11002" max="11002" width="8.9" style="155" customWidth="1"/>
    <col min="11003" max="11005" width="7.6" style="155" customWidth="1"/>
    <col min="11006" max="11006" width="8.1" style="155" customWidth="1"/>
    <col min="11007" max="11007" width="7.6" style="155" customWidth="1"/>
    <col min="11008" max="11008" width="9" style="155" customWidth="1"/>
    <col min="11009" max="11254" width="9" style="155"/>
    <col min="11255" max="11255" width="20.1" style="155" customWidth="1"/>
    <col min="11256" max="11256" width="9.6" style="155" customWidth="1"/>
    <col min="11257" max="11257" width="8.6" style="155" customWidth="1"/>
    <col min="11258" max="11258" width="8.9" style="155" customWidth="1"/>
    <col min="11259" max="11261" width="7.6" style="155" customWidth="1"/>
    <col min="11262" max="11262" width="8.1" style="155" customWidth="1"/>
    <col min="11263" max="11263" width="7.6" style="155" customWidth="1"/>
    <col min="11264" max="11264" width="9" style="155" customWidth="1"/>
    <col min="11265" max="11510" width="9" style="155"/>
    <col min="11511" max="11511" width="20.1" style="155" customWidth="1"/>
    <col min="11512" max="11512" width="9.6" style="155" customWidth="1"/>
    <col min="11513" max="11513" width="8.6" style="155" customWidth="1"/>
    <col min="11514" max="11514" width="8.9" style="155" customWidth="1"/>
    <col min="11515" max="11517" width="7.6" style="155" customWidth="1"/>
    <col min="11518" max="11518" width="8.1" style="155" customWidth="1"/>
    <col min="11519" max="11519" width="7.6" style="155" customWidth="1"/>
    <col min="11520" max="11520" width="9" style="155" customWidth="1"/>
    <col min="11521" max="11766" width="9" style="155"/>
    <col min="11767" max="11767" width="20.1" style="155" customWidth="1"/>
    <col min="11768" max="11768" width="9.6" style="155" customWidth="1"/>
    <col min="11769" max="11769" width="8.6" style="155" customWidth="1"/>
    <col min="11770" max="11770" width="8.9" style="155" customWidth="1"/>
    <col min="11771" max="11773" width="7.6" style="155" customWidth="1"/>
    <col min="11774" max="11774" width="8.1" style="155" customWidth="1"/>
    <col min="11775" max="11775" width="7.6" style="155" customWidth="1"/>
    <col min="11776" max="11776" width="9" style="155" customWidth="1"/>
    <col min="11777" max="12022" width="9" style="155"/>
    <col min="12023" max="12023" width="20.1" style="155" customWidth="1"/>
    <col min="12024" max="12024" width="9.6" style="155" customWidth="1"/>
    <col min="12025" max="12025" width="8.6" style="155" customWidth="1"/>
    <col min="12026" max="12026" width="8.9" style="155" customWidth="1"/>
    <col min="12027" max="12029" width="7.6" style="155" customWidth="1"/>
    <col min="12030" max="12030" width="8.1" style="155" customWidth="1"/>
    <col min="12031" max="12031" width="7.6" style="155" customWidth="1"/>
    <col min="12032" max="12032" width="9" style="155" customWidth="1"/>
    <col min="12033" max="12278" width="9" style="155"/>
    <col min="12279" max="12279" width="20.1" style="155" customWidth="1"/>
    <col min="12280" max="12280" width="9.6" style="155" customWidth="1"/>
    <col min="12281" max="12281" width="8.6" style="155" customWidth="1"/>
    <col min="12282" max="12282" width="8.9" style="155" customWidth="1"/>
    <col min="12283" max="12285" width="7.6" style="155" customWidth="1"/>
    <col min="12286" max="12286" width="8.1" style="155" customWidth="1"/>
    <col min="12287" max="12287" width="7.6" style="155" customWidth="1"/>
    <col min="12288" max="12288" width="9" style="155" customWidth="1"/>
    <col min="12289" max="12534" width="9" style="155"/>
    <col min="12535" max="12535" width="20.1" style="155" customWidth="1"/>
    <col min="12536" max="12536" width="9.6" style="155" customWidth="1"/>
    <col min="12537" max="12537" width="8.6" style="155" customWidth="1"/>
    <col min="12538" max="12538" width="8.9" style="155" customWidth="1"/>
    <col min="12539" max="12541" width="7.6" style="155" customWidth="1"/>
    <col min="12542" max="12542" width="8.1" style="155" customWidth="1"/>
    <col min="12543" max="12543" width="7.6" style="155" customWidth="1"/>
    <col min="12544" max="12544" width="9" style="155" customWidth="1"/>
    <col min="12545" max="12790" width="9" style="155"/>
    <col min="12791" max="12791" width="20.1" style="155" customWidth="1"/>
    <col min="12792" max="12792" width="9.6" style="155" customWidth="1"/>
    <col min="12793" max="12793" width="8.6" style="155" customWidth="1"/>
    <col min="12794" max="12794" width="8.9" style="155" customWidth="1"/>
    <col min="12795" max="12797" width="7.6" style="155" customWidth="1"/>
    <col min="12798" max="12798" width="8.1" style="155" customWidth="1"/>
    <col min="12799" max="12799" width="7.6" style="155" customWidth="1"/>
    <col min="12800" max="12800" width="9" style="155" customWidth="1"/>
    <col min="12801" max="13046" width="9" style="155"/>
    <col min="13047" max="13047" width="20.1" style="155" customWidth="1"/>
    <col min="13048" max="13048" width="9.6" style="155" customWidth="1"/>
    <col min="13049" max="13049" width="8.6" style="155" customWidth="1"/>
    <col min="13050" max="13050" width="8.9" style="155" customWidth="1"/>
    <col min="13051" max="13053" width="7.6" style="155" customWidth="1"/>
    <col min="13054" max="13054" width="8.1" style="155" customWidth="1"/>
    <col min="13055" max="13055" width="7.6" style="155" customWidth="1"/>
    <col min="13056" max="13056" width="9" style="155" customWidth="1"/>
    <col min="13057" max="13302" width="9" style="155"/>
    <col min="13303" max="13303" width="20.1" style="155" customWidth="1"/>
    <col min="13304" max="13304" width="9.6" style="155" customWidth="1"/>
    <col min="13305" max="13305" width="8.6" style="155" customWidth="1"/>
    <col min="13306" max="13306" width="8.9" style="155" customWidth="1"/>
    <col min="13307" max="13309" width="7.6" style="155" customWidth="1"/>
    <col min="13310" max="13310" width="8.1" style="155" customWidth="1"/>
    <col min="13311" max="13311" width="7.6" style="155" customWidth="1"/>
    <col min="13312" max="13312" width="9" style="155" customWidth="1"/>
    <col min="13313" max="13558" width="9" style="155"/>
    <col min="13559" max="13559" width="20.1" style="155" customWidth="1"/>
    <col min="13560" max="13560" width="9.6" style="155" customWidth="1"/>
    <col min="13561" max="13561" width="8.6" style="155" customWidth="1"/>
    <col min="13562" max="13562" width="8.9" style="155" customWidth="1"/>
    <col min="13563" max="13565" width="7.6" style="155" customWidth="1"/>
    <col min="13566" max="13566" width="8.1" style="155" customWidth="1"/>
    <col min="13567" max="13567" width="7.6" style="155" customWidth="1"/>
    <col min="13568" max="13568" width="9" style="155" customWidth="1"/>
    <col min="13569" max="13814" width="9" style="155"/>
    <col min="13815" max="13815" width="20.1" style="155" customWidth="1"/>
    <col min="13816" max="13816" width="9.6" style="155" customWidth="1"/>
    <col min="13817" max="13817" width="8.6" style="155" customWidth="1"/>
    <col min="13818" max="13818" width="8.9" style="155" customWidth="1"/>
    <col min="13819" max="13821" width="7.6" style="155" customWidth="1"/>
    <col min="13822" max="13822" width="8.1" style="155" customWidth="1"/>
    <col min="13823" max="13823" width="7.6" style="155" customWidth="1"/>
    <col min="13824" max="13824" width="9" style="155" customWidth="1"/>
    <col min="13825" max="14070" width="9" style="155"/>
    <col min="14071" max="14071" width="20.1" style="155" customWidth="1"/>
    <col min="14072" max="14072" width="9.6" style="155" customWidth="1"/>
    <col min="14073" max="14073" width="8.6" style="155" customWidth="1"/>
    <col min="14074" max="14074" width="8.9" style="155" customWidth="1"/>
    <col min="14075" max="14077" width="7.6" style="155" customWidth="1"/>
    <col min="14078" max="14078" width="8.1" style="155" customWidth="1"/>
    <col min="14079" max="14079" width="7.6" style="155" customWidth="1"/>
    <col min="14080" max="14080" width="9" style="155" customWidth="1"/>
    <col min="14081" max="14326" width="9" style="155"/>
    <col min="14327" max="14327" width="20.1" style="155" customWidth="1"/>
    <col min="14328" max="14328" width="9.6" style="155" customWidth="1"/>
    <col min="14329" max="14329" width="8.6" style="155" customWidth="1"/>
    <col min="14330" max="14330" width="8.9" style="155" customWidth="1"/>
    <col min="14331" max="14333" width="7.6" style="155" customWidth="1"/>
    <col min="14334" max="14334" width="8.1" style="155" customWidth="1"/>
    <col min="14335" max="14335" width="7.6" style="155" customWidth="1"/>
    <col min="14336" max="14336" width="9" style="155" customWidth="1"/>
    <col min="14337" max="14582" width="9" style="155"/>
    <col min="14583" max="14583" width="20.1" style="155" customWidth="1"/>
    <col min="14584" max="14584" width="9.6" style="155" customWidth="1"/>
    <col min="14585" max="14585" width="8.6" style="155" customWidth="1"/>
    <col min="14586" max="14586" width="8.9" style="155" customWidth="1"/>
    <col min="14587" max="14589" width="7.6" style="155" customWidth="1"/>
    <col min="14590" max="14590" width="8.1" style="155" customWidth="1"/>
    <col min="14591" max="14591" width="7.6" style="155" customWidth="1"/>
    <col min="14592" max="14592" width="9" style="155" customWidth="1"/>
    <col min="14593" max="14838" width="9" style="155"/>
    <col min="14839" max="14839" width="20.1" style="155" customWidth="1"/>
    <col min="14840" max="14840" width="9.6" style="155" customWidth="1"/>
    <col min="14841" max="14841" width="8.6" style="155" customWidth="1"/>
    <col min="14842" max="14842" width="8.9" style="155" customWidth="1"/>
    <col min="14843" max="14845" width="7.6" style="155" customWidth="1"/>
    <col min="14846" max="14846" width="8.1" style="155" customWidth="1"/>
    <col min="14847" max="14847" width="7.6" style="155" customWidth="1"/>
    <col min="14848" max="14848" width="9" style="155" customWidth="1"/>
    <col min="14849" max="15094" width="9" style="155"/>
    <col min="15095" max="15095" width="20.1" style="155" customWidth="1"/>
    <col min="15096" max="15096" width="9.6" style="155" customWidth="1"/>
    <col min="15097" max="15097" width="8.6" style="155" customWidth="1"/>
    <col min="15098" max="15098" width="8.9" style="155" customWidth="1"/>
    <col min="15099" max="15101" width="7.6" style="155" customWidth="1"/>
    <col min="15102" max="15102" width="8.1" style="155" customWidth="1"/>
    <col min="15103" max="15103" width="7.6" style="155" customWidth="1"/>
    <col min="15104" max="15104" width="9" style="155" customWidth="1"/>
    <col min="15105" max="15350" width="9" style="155"/>
    <col min="15351" max="15351" width="20.1" style="155" customWidth="1"/>
    <col min="15352" max="15352" width="9.6" style="155" customWidth="1"/>
    <col min="15353" max="15353" width="8.6" style="155" customWidth="1"/>
    <col min="15354" max="15354" width="8.9" style="155" customWidth="1"/>
    <col min="15355" max="15357" width="7.6" style="155" customWidth="1"/>
    <col min="15358" max="15358" width="8.1" style="155" customWidth="1"/>
    <col min="15359" max="15359" width="7.6" style="155" customWidth="1"/>
    <col min="15360" max="15360" width="9" style="155" customWidth="1"/>
    <col min="15361" max="15606" width="9" style="155"/>
    <col min="15607" max="15607" width="20.1" style="155" customWidth="1"/>
    <col min="15608" max="15608" width="9.6" style="155" customWidth="1"/>
    <col min="15609" max="15609" width="8.6" style="155" customWidth="1"/>
    <col min="15610" max="15610" width="8.9" style="155" customWidth="1"/>
    <col min="15611" max="15613" width="7.6" style="155" customWidth="1"/>
    <col min="15614" max="15614" width="8.1" style="155" customWidth="1"/>
    <col min="15615" max="15615" width="7.6" style="155" customWidth="1"/>
    <col min="15616" max="15616" width="9" style="155" customWidth="1"/>
    <col min="15617" max="15862" width="9" style="155"/>
    <col min="15863" max="15863" width="20.1" style="155" customWidth="1"/>
    <col min="15864" max="15864" width="9.6" style="155" customWidth="1"/>
    <col min="15865" max="15865" width="8.6" style="155" customWidth="1"/>
    <col min="15866" max="15866" width="8.9" style="155" customWidth="1"/>
    <col min="15867" max="15869" width="7.6" style="155" customWidth="1"/>
    <col min="15870" max="15870" width="8.1" style="155" customWidth="1"/>
    <col min="15871" max="15871" width="7.6" style="155" customWidth="1"/>
    <col min="15872" max="15872" width="9" style="155" customWidth="1"/>
    <col min="15873" max="16118" width="9" style="155"/>
    <col min="16119" max="16119" width="20.1" style="155" customWidth="1"/>
    <col min="16120" max="16120" width="9.6" style="155" customWidth="1"/>
    <col min="16121" max="16121" width="8.6" style="155" customWidth="1"/>
    <col min="16122" max="16122" width="8.9" style="155" customWidth="1"/>
    <col min="16123" max="16125" width="7.6" style="155" customWidth="1"/>
    <col min="16126" max="16126" width="8.1" style="155" customWidth="1"/>
    <col min="16127" max="16127" width="7.6" style="155" customWidth="1"/>
    <col min="16128" max="16128" width="9" style="155" customWidth="1"/>
    <col min="16129" max="16384" width="9" style="155"/>
  </cols>
  <sheetData>
    <row r="1" ht="23.1" customHeight="1" spans="1:1">
      <c r="A1" s="156" t="s">
        <v>523</v>
      </c>
    </row>
    <row r="2" ht="32.4" customHeight="1" spans="1:4">
      <c r="A2" s="157" t="s">
        <v>524</v>
      </c>
      <c r="B2" s="157"/>
      <c r="C2" s="157"/>
      <c r="D2" s="157"/>
    </row>
    <row r="3" ht="23.4" customHeight="1" spans="4:4">
      <c r="D3" s="158" t="s">
        <v>2</v>
      </c>
    </row>
    <row r="4" ht="48.6" customHeight="1" spans="1:4">
      <c r="A4" s="159" t="s">
        <v>525</v>
      </c>
      <c r="B4" s="115" t="s">
        <v>4</v>
      </c>
      <c r="C4" s="116" t="s">
        <v>5</v>
      </c>
      <c r="D4" s="116" t="s">
        <v>6</v>
      </c>
    </row>
    <row r="5" ht="28.65" customHeight="1" spans="1:11">
      <c r="A5" s="160" t="s">
        <v>526</v>
      </c>
      <c r="B5" s="161">
        <v>59244</v>
      </c>
      <c r="C5" s="161">
        <v>57864</v>
      </c>
      <c r="D5" s="162">
        <f>B5/C5*100</f>
        <v>102.38</v>
      </c>
      <c r="E5" s="163"/>
      <c r="F5" s="163"/>
      <c r="G5" s="163"/>
      <c r="H5" s="163"/>
      <c r="I5" s="163"/>
      <c r="J5" s="163"/>
      <c r="K5" s="163"/>
    </row>
    <row r="6" ht="28.65" customHeight="1" spans="1:11">
      <c r="A6" s="160" t="s">
        <v>527</v>
      </c>
      <c r="B6" s="161">
        <v>47269</v>
      </c>
      <c r="C6" s="161">
        <f>91142+1393+1+1493-386-74-33+78+42+64+16-139+393+51-255+15-55-1682+35+8-354-111+659+11</f>
        <v>92312</v>
      </c>
      <c r="D6" s="162">
        <f t="shared" ref="D6:D13" si="0">B6/C6*100</f>
        <v>51.21</v>
      </c>
      <c r="E6" s="163"/>
      <c r="F6" s="163"/>
      <c r="G6" s="163"/>
      <c r="H6" s="163"/>
      <c r="I6" s="163"/>
      <c r="J6" s="163"/>
      <c r="K6" s="163"/>
    </row>
    <row r="7" ht="28.65" customHeight="1" spans="1:11">
      <c r="A7" s="160" t="s">
        <v>528</v>
      </c>
      <c r="B7" s="161">
        <v>42766</v>
      </c>
      <c r="C7" s="161">
        <f>31357+189+4950+3-243-1+40+708+46+31-55+88+8324</f>
        <v>45437</v>
      </c>
      <c r="D7" s="162">
        <f t="shared" si="0"/>
        <v>94.12</v>
      </c>
      <c r="E7" s="163"/>
      <c r="F7" s="163"/>
      <c r="G7" s="163"/>
      <c r="H7" s="163"/>
      <c r="I7" s="163"/>
      <c r="J7" s="163"/>
      <c r="K7" s="163"/>
    </row>
    <row r="8" ht="28.65" customHeight="1" spans="1:11">
      <c r="A8" s="160" t="s">
        <v>529</v>
      </c>
      <c r="B8" s="161"/>
      <c r="C8" s="161"/>
      <c r="D8" s="162"/>
      <c r="E8" s="163"/>
      <c r="F8" s="163"/>
      <c r="G8" s="163"/>
      <c r="H8" s="163"/>
      <c r="I8" s="163"/>
      <c r="J8" s="163"/>
      <c r="K8" s="163"/>
    </row>
    <row r="9" ht="28.65" customHeight="1" spans="1:11">
      <c r="A9" s="160" t="s">
        <v>530</v>
      </c>
      <c r="B9" s="161">
        <v>29413</v>
      </c>
      <c r="C9" s="161">
        <f>22432+791+30+1475+374+15656+982+395+1378-154+4700+108+74</f>
        <v>48241</v>
      </c>
      <c r="D9" s="162">
        <f t="shared" si="0"/>
        <v>60.97</v>
      </c>
      <c r="E9" s="163"/>
      <c r="F9" s="163"/>
      <c r="G9" s="164"/>
      <c r="H9" s="163"/>
      <c r="I9" s="163"/>
      <c r="J9" s="163"/>
      <c r="K9" s="163"/>
    </row>
    <row r="10" ht="28.65" customHeight="1" spans="1:11">
      <c r="A10" s="160" t="s">
        <v>531</v>
      </c>
      <c r="B10" s="161">
        <v>8036</v>
      </c>
      <c r="C10" s="165">
        <f>7954+1081</f>
        <v>9035</v>
      </c>
      <c r="D10" s="162">
        <f t="shared" si="0"/>
        <v>88.94</v>
      </c>
      <c r="E10" s="163"/>
      <c r="F10" s="163"/>
      <c r="G10" s="163"/>
      <c r="H10" s="163"/>
      <c r="I10" s="163"/>
      <c r="J10" s="163"/>
      <c r="K10" s="163"/>
    </row>
    <row r="11" ht="28.65" customHeight="1" spans="1:11">
      <c r="A11" s="160" t="s">
        <v>532</v>
      </c>
      <c r="B11" s="161">
        <v>1615</v>
      </c>
      <c r="C11" s="161">
        <v>1346</v>
      </c>
      <c r="D11" s="162">
        <f t="shared" si="0"/>
        <v>119.99</v>
      </c>
      <c r="E11" s="163"/>
      <c r="F11" s="163"/>
      <c r="G11" s="163"/>
      <c r="H11" s="163"/>
      <c r="I11" s="163"/>
      <c r="J11" s="163"/>
      <c r="K11" s="163"/>
    </row>
    <row r="12" ht="28.65" customHeight="1" spans="1:11">
      <c r="A12" s="160" t="s">
        <v>533</v>
      </c>
      <c r="B12" s="161"/>
      <c r="C12" s="161">
        <v>123</v>
      </c>
      <c r="D12" s="162"/>
      <c r="E12" s="163"/>
      <c r="F12" s="163"/>
      <c r="G12" s="163"/>
      <c r="H12" s="163"/>
      <c r="I12" s="163"/>
      <c r="J12" s="163"/>
      <c r="K12" s="163"/>
    </row>
    <row r="13" ht="25.8" customHeight="1" spans="1:4">
      <c r="A13" s="166" t="s">
        <v>534</v>
      </c>
      <c r="B13" s="167">
        <f>SUM(B5:B12)</f>
        <v>188343</v>
      </c>
      <c r="C13" s="167">
        <f>SUM(C5:C12)</f>
        <v>254358</v>
      </c>
      <c r="D13" s="162">
        <f t="shared" si="0"/>
        <v>74.05</v>
      </c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>
    <oddFooter>&amp;C附表1-5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1"/>
  <sheetViews>
    <sheetView topLeftCell="A43" workbookViewId="0">
      <selection activeCell="H65" sqref="H65"/>
    </sheetView>
  </sheetViews>
  <sheetFormatPr defaultColWidth="9" defaultRowHeight="11.25" outlineLevelCol="5"/>
  <cols>
    <col min="1" max="1" width="27.5" style="142" customWidth="1"/>
    <col min="2" max="2" width="18.6" style="142" customWidth="1"/>
    <col min="3" max="3" width="21.1" style="142" customWidth="1"/>
    <col min="4" max="4" width="19.75" style="142" customWidth="1"/>
    <col min="5" max="16384" width="9" style="142"/>
  </cols>
  <sheetData>
    <row r="1" ht="18.6" customHeight="1" spans="1:1">
      <c r="A1" s="143" t="s">
        <v>535</v>
      </c>
    </row>
    <row r="2" ht="21" spans="1:4">
      <c r="A2" s="144" t="s">
        <v>536</v>
      </c>
      <c r="B2" s="144"/>
      <c r="C2" s="144"/>
      <c r="D2" s="144"/>
    </row>
    <row r="3" ht="21" customHeight="1" spans="1:4">
      <c r="A3" s="145"/>
      <c r="D3" s="146" t="s">
        <v>2</v>
      </c>
    </row>
    <row r="4" ht="33" customHeight="1" spans="1:4">
      <c r="A4" s="147" t="s">
        <v>537</v>
      </c>
      <c r="B4" s="115" t="s">
        <v>4</v>
      </c>
      <c r="C4" s="116" t="s">
        <v>5</v>
      </c>
      <c r="D4" s="116" t="s">
        <v>6</v>
      </c>
    </row>
    <row r="5" ht="16.35" customHeight="1" spans="1:4">
      <c r="A5" s="148" t="s">
        <v>526</v>
      </c>
      <c r="B5" s="149">
        <f>SUM(B6:B12)</f>
        <v>59244</v>
      </c>
      <c r="C5" s="150">
        <v>57830</v>
      </c>
      <c r="D5" s="151">
        <f>B5/C5*100</f>
        <v>102.45</v>
      </c>
    </row>
    <row r="6" ht="16.35" customHeight="1" spans="1:4">
      <c r="A6" s="148" t="s">
        <v>538</v>
      </c>
      <c r="B6" s="149">
        <v>26591</v>
      </c>
      <c r="C6" s="150">
        <v>18323</v>
      </c>
      <c r="D6" s="151">
        <f t="shared" ref="D6:D37" si="0">B6/C6*100</f>
        <v>145.12</v>
      </c>
    </row>
    <row r="7" ht="16.35" customHeight="1" spans="1:4">
      <c r="A7" s="148" t="s">
        <v>539</v>
      </c>
      <c r="B7" s="149">
        <v>4257</v>
      </c>
      <c r="C7" s="150">
        <v>17572</v>
      </c>
      <c r="D7" s="151">
        <f t="shared" si="0"/>
        <v>24.23</v>
      </c>
    </row>
    <row r="8" ht="16.35" customHeight="1" spans="1:4">
      <c r="A8" s="148" t="s">
        <v>540</v>
      </c>
      <c r="B8" s="149">
        <v>9000</v>
      </c>
      <c r="C8" s="150">
        <v>4374</v>
      </c>
      <c r="D8" s="151">
        <f t="shared" si="0"/>
        <v>205.76</v>
      </c>
    </row>
    <row r="9" ht="16.35" customHeight="1" spans="1:6">
      <c r="A9" s="148" t="s">
        <v>541</v>
      </c>
      <c r="B9" s="149">
        <v>10106</v>
      </c>
      <c r="C9" s="150">
        <v>8908</v>
      </c>
      <c r="D9" s="151">
        <f t="shared" si="0"/>
        <v>113.45</v>
      </c>
      <c r="F9" s="152"/>
    </row>
    <row r="10" ht="16.35" customHeight="1" spans="1:4">
      <c r="A10" s="148" t="s">
        <v>542</v>
      </c>
      <c r="B10" s="149"/>
      <c r="C10" s="150">
        <v>352</v>
      </c>
      <c r="D10" s="151">
        <f t="shared" si="0"/>
        <v>0</v>
      </c>
    </row>
    <row r="11" ht="16.35" customHeight="1" spans="1:4">
      <c r="A11" s="148" t="s">
        <v>543</v>
      </c>
      <c r="B11" s="149">
        <v>6075</v>
      </c>
      <c r="C11" s="150">
        <v>5385</v>
      </c>
      <c r="D11" s="151">
        <f t="shared" si="0"/>
        <v>112.81</v>
      </c>
    </row>
    <row r="12" ht="16.35" customHeight="1" spans="1:4">
      <c r="A12" s="148" t="s">
        <v>544</v>
      </c>
      <c r="B12" s="149">
        <v>3215</v>
      </c>
      <c r="C12" s="150">
        <v>2915</v>
      </c>
      <c r="D12" s="151">
        <f t="shared" si="0"/>
        <v>110.29</v>
      </c>
    </row>
    <row r="13" ht="16.35" customHeight="1" spans="1:4">
      <c r="A13" s="148" t="s">
        <v>527</v>
      </c>
      <c r="B13" s="149">
        <v>15944</v>
      </c>
      <c r="C13" s="150">
        <v>22424</v>
      </c>
      <c r="D13" s="151">
        <f t="shared" si="0"/>
        <v>71.1</v>
      </c>
    </row>
    <row r="14" ht="16.35" customHeight="1" spans="1:4">
      <c r="A14" s="148" t="s">
        <v>545</v>
      </c>
      <c r="B14" s="149"/>
      <c r="C14" s="150">
        <v>2934</v>
      </c>
      <c r="D14" s="151">
        <f t="shared" si="0"/>
        <v>0</v>
      </c>
    </row>
    <row r="15" ht="16.35" customHeight="1" spans="1:4">
      <c r="A15" s="148" t="s">
        <v>546</v>
      </c>
      <c r="B15" s="149">
        <v>16</v>
      </c>
      <c r="C15" s="150">
        <v>390</v>
      </c>
      <c r="D15" s="151">
        <f t="shared" si="0"/>
        <v>4.1</v>
      </c>
    </row>
    <row r="16" ht="16.35" customHeight="1" spans="1:4">
      <c r="A16" s="148" t="s">
        <v>547</v>
      </c>
      <c r="B16" s="149"/>
      <c r="C16" s="150">
        <v>168</v>
      </c>
      <c r="D16" s="151">
        <f t="shared" si="0"/>
        <v>0</v>
      </c>
    </row>
    <row r="17" ht="16.35" customHeight="1" spans="1:4">
      <c r="A17" s="148" t="s">
        <v>548</v>
      </c>
      <c r="B17" s="149"/>
      <c r="C17" s="150">
        <v>12</v>
      </c>
      <c r="D17" s="151">
        <f t="shared" si="0"/>
        <v>0</v>
      </c>
    </row>
    <row r="18" ht="16.35" customHeight="1" spans="1:4">
      <c r="A18" s="148" t="s">
        <v>549</v>
      </c>
      <c r="B18" s="149"/>
      <c r="C18" s="150">
        <v>64</v>
      </c>
      <c r="D18" s="151">
        <f t="shared" si="0"/>
        <v>0</v>
      </c>
    </row>
    <row r="19" ht="16.35" customHeight="1" spans="1:4">
      <c r="A19" s="148" t="s">
        <v>550</v>
      </c>
      <c r="B19" s="149">
        <v>78</v>
      </c>
      <c r="C19" s="150">
        <v>578</v>
      </c>
      <c r="D19" s="151">
        <f t="shared" si="0"/>
        <v>13.49</v>
      </c>
    </row>
    <row r="20" ht="16.35" customHeight="1" spans="1:4">
      <c r="A20" s="148" t="s">
        <v>551</v>
      </c>
      <c r="B20" s="149">
        <v>5</v>
      </c>
      <c r="C20" s="150">
        <v>1240</v>
      </c>
      <c r="D20" s="151">
        <f t="shared" si="0"/>
        <v>0.4</v>
      </c>
    </row>
    <row r="21" ht="16.35" customHeight="1" spans="1:4">
      <c r="A21" s="148" t="s">
        <v>552</v>
      </c>
      <c r="B21" s="149"/>
      <c r="C21" s="150"/>
      <c r="D21" s="151"/>
    </row>
    <row r="22" ht="16.35" customHeight="1" spans="1:4">
      <c r="A22" s="148" t="s">
        <v>553</v>
      </c>
      <c r="B22" s="149">
        <v>50</v>
      </c>
      <c r="C22" s="150">
        <v>86</v>
      </c>
      <c r="D22" s="151">
        <f t="shared" si="0"/>
        <v>58.14</v>
      </c>
    </row>
    <row r="23" ht="16.35" customHeight="1" spans="1:4">
      <c r="A23" s="148" t="s">
        <v>554</v>
      </c>
      <c r="B23" s="149"/>
      <c r="C23" s="150">
        <v>457</v>
      </c>
      <c r="D23" s="151">
        <f t="shared" si="0"/>
        <v>0</v>
      </c>
    </row>
    <row r="24" ht="16.35" customHeight="1" spans="1:4">
      <c r="A24" s="148" t="s">
        <v>555</v>
      </c>
      <c r="B24" s="153">
        <v>46</v>
      </c>
      <c r="C24" s="150">
        <v>7</v>
      </c>
      <c r="D24" s="151">
        <f t="shared" si="0"/>
        <v>657.14</v>
      </c>
    </row>
    <row r="25" ht="16.35" customHeight="1" spans="1:4">
      <c r="A25" s="148" t="s">
        <v>556</v>
      </c>
      <c r="B25" s="153">
        <v>520</v>
      </c>
      <c r="C25" s="150">
        <v>1679</v>
      </c>
      <c r="D25" s="151">
        <f t="shared" si="0"/>
        <v>30.97</v>
      </c>
    </row>
    <row r="26" ht="16.35" customHeight="1" spans="1:4">
      <c r="A26" s="148" t="s">
        <v>557</v>
      </c>
      <c r="B26" s="153">
        <v>255</v>
      </c>
      <c r="C26" s="150">
        <v>265</v>
      </c>
      <c r="D26" s="151">
        <f t="shared" si="0"/>
        <v>96.23</v>
      </c>
    </row>
    <row r="27" ht="16.35" customHeight="1" spans="1:4">
      <c r="A27" s="148" t="s">
        <v>558</v>
      </c>
      <c r="B27" s="153">
        <v>114</v>
      </c>
      <c r="C27" s="150">
        <v>341</v>
      </c>
      <c r="D27" s="151">
        <f t="shared" si="0"/>
        <v>33.43</v>
      </c>
    </row>
    <row r="28" ht="16.35" customHeight="1" spans="1:4">
      <c r="A28" s="148" t="s">
        <v>559</v>
      </c>
      <c r="B28" s="153">
        <v>388</v>
      </c>
      <c r="C28" s="150">
        <v>199</v>
      </c>
      <c r="D28" s="151">
        <f t="shared" si="0"/>
        <v>194.97</v>
      </c>
    </row>
    <row r="29" ht="16.35" customHeight="1" spans="1:4">
      <c r="A29" s="148" t="s">
        <v>560</v>
      </c>
      <c r="B29" s="153">
        <v>379</v>
      </c>
      <c r="C29" s="150">
        <v>439</v>
      </c>
      <c r="D29" s="151">
        <f t="shared" si="0"/>
        <v>86.33</v>
      </c>
    </row>
    <row r="30" ht="16.35" customHeight="1" spans="1:4">
      <c r="A30" s="148" t="s">
        <v>561</v>
      </c>
      <c r="B30" s="153"/>
      <c r="C30" s="150">
        <v>2350</v>
      </c>
      <c r="D30" s="151">
        <f t="shared" si="0"/>
        <v>0</v>
      </c>
    </row>
    <row r="31" ht="16.35" customHeight="1" spans="1:4">
      <c r="A31" s="148" t="s">
        <v>562</v>
      </c>
      <c r="B31" s="153"/>
      <c r="C31" s="150">
        <v>118</v>
      </c>
      <c r="D31" s="151">
        <f t="shared" si="0"/>
        <v>0</v>
      </c>
    </row>
    <row r="32" ht="16.35" customHeight="1" spans="1:4">
      <c r="A32" s="148" t="s">
        <v>563</v>
      </c>
      <c r="B32" s="153"/>
      <c r="C32" s="150">
        <v>1</v>
      </c>
      <c r="D32" s="151">
        <f t="shared" si="0"/>
        <v>0</v>
      </c>
    </row>
    <row r="33" ht="16.35" customHeight="1" spans="1:4">
      <c r="A33" s="148" t="s">
        <v>564</v>
      </c>
      <c r="B33" s="153">
        <v>24</v>
      </c>
      <c r="C33" s="150">
        <v>3654</v>
      </c>
      <c r="D33" s="151">
        <f t="shared" si="0"/>
        <v>0.66</v>
      </c>
    </row>
    <row r="34" ht="16.35" customHeight="1" spans="1:4">
      <c r="A34" s="148" t="s">
        <v>565</v>
      </c>
      <c r="B34" s="153"/>
      <c r="C34" s="150">
        <v>3061</v>
      </c>
      <c r="D34" s="151">
        <f t="shared" si="0"/>
        <v>0</v>
      </c>
    </row>
    <row r="35" ht="16.35" customHeight="1" spans="1:4">
      <c r="A35" s="148" t="s">
        <v>566</v>
      </c>
      <c r="B35" s="153">
        <v>560</v>
      </c>
      <c r="C35" s="150">
        <v>579</v>
      </c>
      <c r="D35" s="151">
        <f t="shared" si="0"/>
        <v>96.72</v>
      </c>
    </row>
    <row r="36" ht="16.35" customHeight="1" spans="1:4">
      <c r="A36" s="148" t="s">
        <v>567</v>
      </c>
      <c r="B36" s="153"/>
      <c r="C36" s="150">
        <v>16</v>
      </c>
      <c r="D36" s="151">
        <f t="shared" si="0"/>
        <v>0</v>
      </c>
    </row>
    <row r="37" ht="16.35" customHeight="1" spans="1:4">
      <c r="A37" s="148" t="s">
        <v>568</v>
      </c>
      <c r="B37" s="153">
        <v>996</v>
      </c>
      <c r="C37" s="150">
        <v>953</v>
      </c>
      <c r="D37" s="151">
        <f t="shared" si="0"/>
        <v>104.51</v>
      </c>
    </row>
    <row r="38" ht="16.35" customHeight="1" spans="1:4">
      <c r="A38" s="148" t="s">
        <v>569</v>
      </c>
      <c r="B38" s="153"/>
      <c r="C38" s="150">
        <v>264</v>
      </c>
      <c r="D38" s="151">
        <f t="shared" ref="D38:D69" si="1">B38/C38*100</f>
        <v>0</v>
      </c>
    </row>
    <row r="39" ht="16.35" customHeight="1" spans="1:4">
      <c r="A39" s="148" t="s">
        <v>570</v>
      </c>
      <c r="B39" s="153"/>
      <c r="C39" s="150">
        <v>34</v>
      </c>
      <c r="D39" s="151">
        <f t="shared" si="1"/>
        <v>0</v>
      </c>
    </row>
    <row r="40" ht="16.35" customHeight="1" spans="1:4">
      <c r="A40" s="148" t="s">
        <v>571</v>
      </c>
      <c r="B40" s="153">
        <f>B13-SUM(B14:B39)</f>
        <v>12513</v>
      </c>
      <c r="C40" s="150">
        <v>2536</v>
      </c>
      <c r="D40" s="151">
        <f t="shared" si="1"/>
        <v>493.41</v>
      </c>
    </row>
    <row r="41" ht="16.35" customHeight="1" spans="1:4">
      <c r="A41" s="148" t="s">
        <v>528</v>
      </c>
      <c r="B41" s="149">
        <v>42646</v>
      </c>
      <c r="C41" s="150">
        <v>23516</v>
      </c>
      <c r="D41" s="151">
        <f t="shared" si="1"/>
        <v>181.35</v>
      </c>
    </row>
    <row r="42" ht="16.35" customHeight="1" spans="1:4">
      <c r="A42" s="148" t="s">
        <v>572</v>
      </c>
      <c r="B42" s="149">
        <v>169</v>
      </c>
      <c r="C42" s="150">
        <v>187</v>
      </c>
      <c r="D42" s="151">
        <f t="shared" si="1"/>
        <v>90.37</v>
      </c>
    </row>
    <row r="43" ht="16.35" customHeight="1" spans="1:4">
      <c r="A43" s="148" t="s">
        <v>573</v>
      </c>
      <c r="B43" s="149">
        <v>11565</v>
      </c>
      <c r="C43" s="150">
        <v>10179</v>
      </c>
      <c r="D43" s="151">
        <f t="shared" si="1"/>
        <v>113.62</v>
      </c>
    </row>
    <row r="44" ht="16.35" customHeight="1" spans="1:4">
      <c r="A44" s="148" t="s">
        <v>574</v>
      </c>
      <c r="B44" s="149"/>
      <c r="C44" s="150"/>
      <c r="D44" s="151"/>
    </row>
    <row r="45" ht="16.35" customHeight="1" spans="1:4">
      <c r="A45" s="148" t="s">
        <v>575</v>
      </c>
      <c r="B45" s="149">
        <v>17</v>
      </c>
      <c r="C45" s="150">
        <v>102</v>
      </c>
      <c r="D45" s="151">
        <f t="shared" si="1"/>
        <v>16.67</v>
      </c>
    </row>
    <row r="46" ht="16.35" customHeight="1" spans="1:4">
      <c r="A46" s="148" t="s">
        <v>576</v>
      </c>
      <c r="B46" s="149">
        <v>1723</v>
      </c>
      <c r="C46" s="150">
        <v>2964</v>
      </c>
      <c r="D46" s="151">
        <f t="shared" si="1"/>
        <v>58.13</v>
      </c>
    </row>
    <row r="47" ht="16.35" customHeight="1" spans="1:4">
      <c r="A47" s="148" t="s">
        <v>577</v>
      </c>
      <c r="B47" s="149">
        <v>3048</v>
      </c>
      <c r="C47" s="150">
        <v>37</v>
      </c>
      <c r="D47" s="151">
        <f t="shared" si="1"/>
        <v>8237.84</v>
      </c>
    </row>
    <row r="48" ht="16.35" customHeight="1" spans="1:4">
      <c r="A48" s="148" t="s">
        <v>578</v>
      </c>
      <c r="B48" s="149">
        <v>8673</v>
      </c>
      <c r="C48" s="150">
        <v>2880</v>
      </c>
      <c r="D48" s="151">
        <f t="shared" si="1"/>
        <v>301.15</v>
      </c>
    </row>
    <row r="49" ht="16.35" customHeight="1" spans="1:4">
      <c r="A49" s="148" t="s">
        <v>579</v>
      </c>
      <c r="B49" s="149">
        <v>144</v>
      </c>
      <c r="C49" s="150">
        <v>340</v>
      </c>
      <c r="D49" s="151">
        <f t="shared" si="1"/>
        <v>42.35</v>
      </c>
    </row>
    <row r="50" ht="16.35" customHeight="1" spans="1:4">
      <c r="A50" s="148" t="s">
        <v>580</v>
      </c>
      <c r="B50" s="149"/>
      <c r="C50" s="150">
        <v>607</v>
      </c>
      <c r="D50" s="151">
        <f t="shared" si="1"/>
        <v>0</v>
      </c>
    </row>
    <row r="51" ht="16.35" customHeight="1" spans="1:4">
      <c r="A51" s="148" t="s">
        <v>581</v>
      </c>
      <c r="B51" s="149"/>
      <c r="C51" s="150"/>
      <c r="D51" s="151"/>
    </row>
    <row r="52" ht="16.35" customHeight="1" spans="1:4">
      <c r="A52" s="148" t="s">
        <v>582</v>
      </c>
      <c r="B52" s="149">
        <v>3548</v>
      </c>
      <c r="C52" s="150">
        <v>4777</v>
      </c>
      <c r="D52" s="151">
        <f t="shared" si="1"/>
        <v>74.27</v>
      </c>
    </row>
    <row r="53" ht="16.35" customHeight="1" spans="1:4">
      <c r="A53" s="148" t="s">
        <v>583</v>
      </c>
      <c r="B53" s="149">
        <v>1478</v>
      </c>
      <c r="C53" s="150">
        <v>654</v>
      </c>
      <c r="D53" s="151">
        <f t="shared" si="1"/>
        <v>225.99</v>
      </c>
    </row>
    <row r="54" ht="16.35" customHeight="1" spans="1:4">
      <c r="A54" s="148" t="s">
        <v>584</v>
      </c>
      <c r="B54" s="149"/>
      <c r="C54" s="150">
        <v>3</v>
      </c>
      <c r="D54" s="151">
        <f t="shared" si="1"/>
        <v>0</v>
      </c>
    </row>
    <row r="55" ht="16.35" customHeight="1" spans="1:4">
      <c r="A55" s="148" t="s">
        <v>585</v>
      </c>
      <c r="B55" s="149">
        <v>13581</v>
      </c>
      <c r="C55" s="150">
        <v>786</v>
      </c>
      <c r="D55" s="151">
        <f t="shared" si="1"/>
        <v>1727.86</v>
      </c>
    </row>
    <row r="56" ht="16.35" customHeight="1" spans="1:4">
      <c r="A56" s="148" t="s">
        <v>586</v>
      </c>
      <c r="B56" s="149"/>
      <c r="C56" s="150">
        <v>1386</v>
      </c>
      <c r="D56" s="151">
        <f t="shared" si="1"/>
        <v>0</v>
      </c>
    </row>
    <row r="57" ht="16.35" customHeight="1" spans="1:4">
      <c r="A57" s="148" t="s">
        <v>587</v>
      </c>
      <c r="B57" s="149"/>
      <c r="C57" s="150"/>
      <c r="D57" s="151"/>
    </row>
    <row r="58" ht="16.35" customHeight="1" spans="1:4">
      <c r="A58" s="148" t="s">
        <v>588</v>
      </c>
      <c r="B58" s="149"/>
      <c r="C58" s="150">
        <v>766</v>
      </c>
      <c r="D58" s="151"/>
    </row>
    <row r="59" ht="16.35" customHeight="1" spans="1:4">
      <c r="A59" s="148" t="s">
        <v>589</v>
      </c>
      <c r="B59" s="149"/>
      <c r="C59" s="150">
        <v>395</v>
      </c>
      <c r="D59" s="151"/>
    </row>
    <row r="60" ht="16.35" customHeight="1" spans="1:4">
      <c r="A60" s="148" t="s">
        <v>590</v>
      </c>
      <c r="B60" s="149"/>
      <c r="C60" s="150"/>
      <c r="D60" s="151"/>
    </row>
    <row r="61" ht="16.35" customHeight="1" spans="1:4">
      <c r="A61" s="148" t="s">
        <v>591</v>
      </c>
      <c r="B61" s="149"/>
      <c r="C61" s="150"/>
      <c r="D61" s="151"/>
    </row>
    <row r="62" ht="16.35" customHeight="1" spans="1:4">
      <c r="A62" s="148" t="s">
        <v>592</v>
      </c>
      <c r="B62" s="149"/>
      <c r="C62" s="150">
        <v>48</v>
      </c>
      <c r="D62" s="151"/>
    </row>
    <row r="63" ht="16.35" customHeight="1" spans="1:4">
      <c r="A63" s="148" t="s">
        <v>593</v>
      </c>
      <c r="B63" s="149"/>
      <c r="C63" s="150"/>
      <c r="D63" s="151"/>
    </row>
    <row r="64" ht="16.35" customHeight="1" spans="1:4">
      <c r="A64" s="148" t="s">
        <v>594</v>
      </c>
      <c r="B64" s="149"/>
      <c r="C64" s="150"/>
      <c r="D64" s="151"/>
    </row>
    <row r="65" ht="16.35" customHeight="1" spans="1:4">
      <c r="A65" s="148" t="s">
        <v>595</v>
      </c>
      <c r="B65" s="149"/>
      <c r="C65" s="150"/>
      <c r="D65" s="151"/>
    </row>
    <row r="66" ht="16.35" customHeight="1" spans="1:4">
      <c r="A66" s="148" t="s">
        <v>596</v>
      </c>
      <c r="B66" s="149"/>
      <c r="C66" s="150"/>
      <c r="D66" s="151"/>
    </row>
    <row r="67" ht="16.35" customHeight="1" spans="1:4">
      <c r="A67" s="148" t="s">
        <v>597</v>
      </c>
      <c r="B67" s="149"/>
      <c r="C67" s="150"/>
      <c r="D67" s="151"/>
    </row>
    <row r="68" ht="16.35" customHeight="1" spans="1:4">
      <c r="A68" s="148" t="s">
        <v>598</v>
      </c>
      <c r="B68" s="149"/>
      <c r="C68" s="150"/>
      <c r="D68" s="151"/>
    </row>
    <row r="69" ht="16.35" customHeight="1" spans="1:4">
      <c r="A69" s="148" t="s">
        <v>599</v>
      </c>
      <c r="B69" s="149"/>
      <c r="C69" s="150"/>
      <c r="D69" s="151"/>
    </row>
    <row r="70" ht="16.35" customHeight="1" spans="1:4">
      <c r="A70" s="148" t="s">
        <v>600</v>
      </c>
      <c r="B70" s="149"/>
      <c r="C70" s="150">
        <v>177</v>
      </c>
      <c r="D70" s="151"/>
    </row>
    <row r="71" ht="16.35" customHeight="1" spans="1:4">
      <c r="A71" s="148" t="s">
        <v>601</v>
      </c>
      <c r="B71" s="149"/>
      <c r="C71" s="150">
        <v>97</v>
      </c>
      <c r="D71" s="151"/>
    </row>
    <row r="72" ht="16.35" customHeight="1" spans="1:4">
      <c r="A72" s="148" t="s">
        <v>602</v>
      </c>
      <c r="B72" s="149"/>
      <c r="C72" s="150">
        <v>6</v>
      </c>
      <c r="D72" s="151"/>
    </row>
    <row r="73" ht="16.35" customHeight="1" spans="1:4">
      <c r="A73" s="148" t="s">
        <v>603</v>
      </c>
      <c r="B73" s="149"/>
      <c r="C73" s="150">
        <v>23</v>
      </c>
      <c r="D73" s="151"/>
    </row>
    <row r="74" ht="16.35" customHeight="1" spans="1:4">
      <c r="A74" s="148" t="s">
        <v>604</v>
      </c>
      <c r="B74" s="149"/>
      <c r="C74" s="150"/>
      <c r="D74" s="151"/>
    </row>
    <row r="75" ht="16.35" customHeight="1" spans="1:4">
      <c r="A75" s="148" t="s">
        <v>605</v>
      </c>
      <c r="B75" s="149"/>
      <c r="C75" s="150">
        <v>68</v>
      </c>
      <c r="D75" s="151"/>
    </row>
    <row r="76" ht="16.35" customHeight="1" spans="1:4">
      <c r="A76" s="148" t="s">
        <v>606</v>
      </c>
      <c r="B76" s="149"/>
      <c r="C76" s="150"/>
      <c r="D76" s="151"/>
    </row>
    <row r="77" ht="16.35" customHeight="1" spans="1:4">
      <c r="A77" s="148" t="s">
        <v>607</v>
      </c>
      <c r="B77" s="149"/>
      <c r="C77" s="150"/>
      <c r="D77" s="151"/>
    </row>
    <row r="78" ht="16.35" customHeight="1" spans="1:4">
      <c r="A78" s="148" t="s">
        <v>608</v>
      </c>
      <c r="B78" s="149"/>
      <c r="C78" s="150"/>
      <c r="D78" s="151"/>
    </row>
    <row r="79" ht="17.4" customHeight="1" spans="1:4">
      <c r="A79" s="148" t="s">
        <v>609</v>
      </c>
      <c r="B79" s="149"/>
      <c r="C79" s="150">
        <v>123</v>
      </c>
      <c r="D79" s="151"/>
    </row>
    <row r="80" ht="16.35" customHeight="1" spans="1:4">
      <c r="A80" s="148" t="s">
        <v>610</v>
      </c>
      <c r="B80" s="149"/>
      <c r="C80" s="150">
        <v>123</v>
      </c>
      <c r="D80" s="151"/>
    </row>
    <row r="81" ht="16.35" customHeight="1" spans="1:4">
      <c r="A81" s="154" t="s">
        <v>611</v>
      </c>
      <c r="B81" s="149">
        <f>SUM(B5,B13,B41,B56,B71,B76,B79)</f>
        <v>117834</v>
      </c>
      <c r="C81" s="149">
        <f>SUM(C5,C13,C41,C56,C71,C76,C79)</f>
        <v>105376</v>
      </c>
      <c r="D81" s="151">
        <f>B81/C81*100</f>
        <v>111.82</v>
      </c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scale="88" fitToHeight="0" orientation="portrait"/>
  <headerFooter>
    <oddFooter>&amp;C附表1-6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6"/>
  <sheetViews>
    <sheetView topLeftCell="A53" workbookViewId="0">
      <selection activeCell="L16" sqref="L16"/>
    </sheetView>
  </sheetViews>
  <sheetFormatPr defaultColWidth="9" defaultRowHeight="14.25"/>
  <cols>
    <col min="1" max="1" width="41" customWidth="1"/>
    <col min="2" max="9" width="12.4" customWidth="1"/>
    <col min="10" max="10" width="16.6" customWidth="1"/>
  </cols>
  <sheetData>
    <row r="1" spans="1:1">
      <c r="A1" s="66" t="s">
        <v>612</v>
      </c>
    </row>
    <row r="2" ht="29.1" customHeight="1" spans="1:10">
      <c r="A2" s="135" t="s">
        <v>613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>
      <c r="A3" s="136"/>
      <c r="B3" s="85"/>
      <c r="C3" s="85"/>
      <c r="D3" s="85"/>
      <c r="E3" s="85"/>
      <c r="F3" s="85"/>
      <c r="G3" s="85"/>
      <c r="H3" s="85"/>
      <c r="J3" s="87" t="s">
        <v>614</v>
      </c>
    </row>
    <row r="4" ht="19.65" customHeight="1" spans="1:10">
      <c r="A4" s="137" t="s">
        <v>537</v>
      </c>
      <c r="B4" s="76" t="s">
        <v>615</v>
      </c>
      <c r="C4" s="76" t="s">
        <v>616</v>
      </c>
      <c r="D4" s="76" t="s">
        <v>616</v>
      </c>
      <c r="E4" s="76" t="s">
        <v>616</v>
      </c>
      <c r="F4" s="76" t="s">
        <v>616</v>
      </c>
      <c r="G4" s="76" t="s">
        <v>617</v>
      </c>
      <c r="H4" s="76" t="s">
        <v>617</v>
      </c>
      <c r="I4" s="76" t="s">
        <v>617</v>
      </c>
      <c r="J4" s="88" t="s">
        <v>618</v>
      </c>
    </row>
    <row r="5" ht="16.65" customHeight="1" spans="1:10">
      <c r="A5" s="138" t="s">
        <v>619</v>
      </c>
      <c r="B5" s="139">
        <v>0</v>
      </c>
      <c r="C5" s="139">
        <v>0</v>
      </c>
      <c r="D5" s="139">
        <v>0</v>
      </c>
      <c r="E5" s="139">
        <v>0</v>
      </c>
      <c r="F5" s="139">
        <v>0</v>
      </c>
      <c r="G5" s="139">
        <v>0</v>
      </c>
      <c r="H5" s="139">
        <v>0</v>
      </c>
      <c r="I5" s="139">
        <v>0</v>
      </c>
      <c r="J5" s="139">
        <v>0</v>
      </c>
    </row>
    <row r="6" ht="16.65" customHeight="1" spans="1:10">
      <c r="A6" s="140" t="s">
        <v>620</v>
      </c>
      <c r="B6" s="139">
        <v>0</v>
      </c>
      <c r="C6" s="139">
        <v>0</v>
      </c>
      <c r="D6" s="139">
        <v>0</v>
      </c>
      <c r="E6" s="139">
        <v>0</v>
      </c>
      <c r="F6" s="139">
        <v>0</v>
      </c>
      <c r="G6" s="139">
        <v>0</v>
      </c>
      <c r="H6" s="139">
        <v>0</v>
      </c>
      <c r="I6" s="139">
        <v>0</v>
      </c>
      <c r="J6" s="139">
        <v>0</v>
      </c>
    </row>
    <row r="7" ht="16.65" customHeight="1" spans="1:10">
      <c r="A7" s="140" t="s">
        <v>621</v>
      </c>
      <c r="B7" s="139">
        <v>0</v>
      </c>
      <c r="C7" s="139">
        <v>0</v>
      </c>
      <c r="D7" s="139">
        <v>0</v>
      </c>
      <c r="E7" s="139">
        <v>0</v>
      </c>
      <c r="F7" s="139">
        <v>0</v>
      </c>
      <c r="G7" s="139">
        <v>0</v>
      </c>
      <c r="H7" s="139">
        <v>0</v>
      </c>
      <c r="I7" s="139">
        <v>0</v>
      </c>
      <c r="J7" s="139">
        <v>0</v>
      </c>
    </row>
    <row r="8" ht="16.65" customHeight="1" spans="1:10">
      <c r="A8" s="140" t="s">
        <v>622</v>
      </c>
      <c r="B8" s="139">
        <v>0</v>
      </c>
      <c r="C8" s="139">
        <v>0</v>
      </c>
      <c r="D8" s="139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</row>
    <row r="9" ht="16.65" customHeight="1" spans="1:10">
      <c r="A9" s="138" t="s">
        <v>623</v>
      </c>
      <c r="B9" s="139">
        <v>0</v>
      </c>
      <c r="C9" s="139">
        <v>0</v>
      </c>
      <c r="D9" s="139">
        <v>0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</row>
    <row r="10" ht="16.65" customHeight="1" spans="1:10">
      <c r="A10" s="140" t="s">
        <v>624</v>
      </c>
      <c r="B10" s="139">
        <v>0</v>
      </c>
      <c r="C10" s="139">
        <v>0</v>
      </c>
      <c r="D10" s="139">
        <v>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</row>
    <row r="11" ht="16.65" customHeight="1" spans="1:10">
      <c r="A11" s="140" t="s">
        <v>625</v>
      </c>
      <c r="B11" s="139">
        <v>0</v>
      </c>
      <c r="C11" s="139">
        <v>0</v>
      </c>
      <c r="D11" s="139">
        <v>0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</row>
    <row r="12" ht="16.65" customHeight="1" spans="1:10">
      <c r="A12" s="140" t="s">
        <v>626</v>
      </c>
      <c r="B12" s="139">
        <v>0</v>
      </c>
      <c r="C12" s="139">
        <v>0</v>
      </c>
      <c r="D12" s="139">
        <v>0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</row>
    <row r="13" ht="16.65" customHeight="1" spans="1:10">
      <c r="A13" s="140" t="s">
        <v>627</v>
      </c>
      <c r="B13" s="139">
        <v>0</v>
      </c>
      <c r="C13" s="139">
        <v>0</v>
      </c>
      <c r="D13" s="139">
        <v>0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</row>
    <row r="14" ht="16.65" customHeight="1" spans="1:10">
      <c r="A14" s="140" t="s">
        <v>628</v>
      </c>
      <c r="B14" s="139">
        <v>0</v>
      </c>
      <c r="C14" s="139">
        <v>0</v>
      </c>
      <c r="D14" s="139">
        <v>0</v>
      </c>
      <c r="E14" s="139">
        <v>0</v>
      </c>
      <c r="F14" s="139">
        <v>0</v>
      </c>
      <c r="G14" s="139">
        <v>0</v>
      </c>
      <c r="H14" s="139">
        <v>0</v>
      </c>
      <c r="I14" s="139">
        <v>0</v>
      </c>
      <c r="J14" s="139">
        <v>0</v>
      </c>
    </row>
    <row r="15" ht="16.65" customHeight="1" spans="1:10">
      <c r="A15" s="140" t="s">
        <v>629</v>
      </c>
      <c r="B15" s="139">
        <v>0</v>
      </c>
      <c r="C15" s="139">
        <v>0</v>
      </c>
      <c r="D15" s="139">
        <v>0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</row>
    <row r="16" ht="16.65" customHeight="1" spans="1:10">
      <c r="A16" s="140" t="s">
        <v>630</v>
      </c>
      <c r="B16" s="139">
        <v>0</v>
      </c>
      <c r="C16" s="139">
        <v>0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</row>
    <row r="17" ht="16.65" customHeight="1" spans="1:10">
      <c r="A17" s="140" t="s">
        <v>631</v>
      </c>
      <c r="B17" s="139">
        <v>0</v>
      </c>
      <c r="C17" s="139">
        <v>0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</row>
    <row r="18" ht="16.65" customHeight="1" spans="1:10">
      <c r="A18" s="140" t="s">
        <v>632</v>
      </c>
      <c r="B18" s="139">
        <v>0</v>
      </c>
      <c r="C18" s="139"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</row>
    <row r="19" ht="16.65" customHeight="1" spans="1:10">
      <c r="A19" s="140" t="s">
        <v>633</v>
      </c>
      <c r="B19" s="139">
        <v>0</v>
      </c>
      <c r="C19" s="139">
        <v>0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</row>
    <row r="20" ht="16.65" customHeight="1" spans="1:10">
      <c r="A20" s="140" t="s">
        <v>634</v>
      </c>
      <c r="B20" s="139">
        <v>0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</row>
    <row r="21" ht="16.65" customHeight="1" spans="1:10">
      <c r="A21" s="140" t="s">
        <v>635</v>
      </c>
      <c r="B21" s="139">
        <v>0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</row>
    <row r="22" ht="16.65" customHeight="1" spans="1:10">
      <c r="A22" s="140" t="s">
        <v>636</v>
      </c>
      <c r="B22" s="139">
        <v>0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</row>
    <row r="23" ht="16.65" customHeight="1" spans="1:10">
      <c r="A23" s="140" t="s">
        <v>637</v>
      </c>
      <c r="B23" s="139">
        <v>0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</row>
    <row r="24" ht="16.65" customHeight="1" spans="1:10">
      <c r="A24" s="140" t="s">
        <v>638</v>
      </c>
      <c r="B24" s="139">
        <v>0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39">
        <v>0</v>
      </c>
      <c r="J24" s="139">
        <v>0</v>
      </c>
    </row>
    <row r="25" ht="16.65" customHeight="1" spans="1:10">
      <c r="A25" s="140" t="s">
        <v>639</v>
      </c>
      <c r="B25" s="139">
        <v>0</v>
      </c>
      <c r="C25" s="139"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</row>
    <row r="26" ht="16.65" customHeight="1" spans="1:10">
      <c r="A26" s="138" t="s">
        <v>640</v>
      </c>
      <c r="B26" s="139">
        <v>0</v>
      </c>
      <c r="C26" s="139">
        <v>0</v>
      </c>
      <c r="D26" s="139">
        <v>0</v>
      </c>
      <c r="E26" s="139">
        <v>0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</row>
    <row r="27" ht="16.65" customHeight="1" spans="1:10">
      <c r="A27" s="140" t="s">
        <v>641</v>
      </c>
      <c r="B27" s="139">
        <v>0</v>
      </c>
      <c r="C27" s="139">
        <v>0</v>
      </c>
      <c r="D27" s="139">
        <v>0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</row>
    <row r="28" ht="16.65" customHeight="1" spans="1:10">
      <c r="A28" s="140" t="s">
        <v>642</v>
      </c>
      <c r="B28" s="139">
        <v>0</v>
      </c>
      <c r="C28" s="139">
        <v>0</v>
      </c>
      <c r="D28" s="139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</row>
    <row r="29" ht="16.65" customHeight="1" spans="1:10">
      <c r="A29" s="140" t="s">
        <v>643</v>
      </c>
      <c r="B29" s="139">
        <v>0</v>
      </c>
      <c r="C29" s="139">
        <v>0</v>
      </c>
      <c r="D29" s="139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</row>
    <row r="30" ht="16.65" customHeight="1" spans="1:10">
      <c r="A30" s="140" t="s">
        <v>642</v>
      </c>
      <c r="B30" s="139">
        <v>0</v>
      </c>
      <c r="C30" s="139">
        <v>0</v>
      </c>
      <c r="D30" s="139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v>0</v>
      </c>
      <c r="J30" s="139">
        <v>0</v>
      </c>
    </row>
    <row r="31" ht="16.65" customHeight="1" spans="1:10">
      <c r="A31" s="140" t="s">
        <v>644</v>
      </c>
      <c r="B31" s="139">
        <v>0</v>
      </c>
      <c r="C31" s="139">
        <v>0</v>
      </c>
      <c r="D31" s="139">
        <v>0</v>
      </c>
      <c r="E31" s="139">
        <v>0</v>
      </c>
      <c r="F31" s="139">
        <v>0</v>
      </c>
      <c r="G31" s="139">
        <v>0</v>
      </c>
      <c r="H31" s="139">
        <v>0</v>
      </c>
      <c r="I31" s="139">
        <v>0</v>
      </c>
      <c r="J31" s="139">
        <v>0</v>
      </c>
    </row>
    <row r="32" ht="16.65" customHeight="1" spans="1:10">
      <c r="A32" s="140" t="s">
        <v>642</v>
      </c>
      <c r="B32" s="139">
        <v>0</v>
      </c>
      <c r="C32" s="139">
        <v>0</v>
      </c>
      <c r="D32" s="139">
        <v>0</v>
      </c>
      <c r="E32" s="139">
        <v>0</v>
      </c>
      <c r="F32" s="139">
        <v>0</v>
      </c>
      <c r="G32" s="139">
        <v>0</v>
      </c>
      <c r="H32" s="139">
        <v>0</v>
      </c>
      <c r="I32" s="139">
        <v>0</v>
      </c>
      <c r="J32" s="139">
        <v>0</v>
      </c>
    </row>
    <row r="33" ht="16.65" customHeight="1" spans="1:10">
      <c r="A33" s="140" t="s">
        <v>645</v>
      </c>
      <c r="B33" s="139">
        <v>0</v>
      </c>
      <c r="C33" s="139">
        <v>0</v>
      </c>
      <c r="D33" s="139">
        <v>0</v>
      </c>
      <c r="E33" s="139">
        <v>0</v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</row>
    <row r="34" ht="16.65" customHeight="1" spans="1:10">
      <c r="A34" s="140" t="s">
        <v>642</v>
      </c>
      <c r="B34" s="139">
        <v>0</v>
      </c>
      <c r="C34" s="139">
        <v>0</v>
      </c>
      <c r="D34" s="139">
        <v>0</v>
      </c>
      <c r="E34" s="139">
        <v>0</v>
      </c>
      <c r="F34" s="139">
        <v>0</v>
      </c>
      <c r="G34" s="139">
        <v>0</v>
      </c>
      <c r="H34" s="139">
        <v>0</v>
      </c>
      <c r="I34" s="139">
        <v>0</v>
      </c>
      <c r="J34" s="139">
        <v>0</v>
      </c>
    </row>
    <row r="35" ht="16.65" customHeight="1" spans="1:10">
      <c r="A35" s="140" t="s">
        <v>646</v>
      </c>
      <c r="B35" s="139">
        <v>0</v>
      </c>
      <c r="C35" s="139">
        <v>0</v>
      </c>
      <c r="D35" s="139">
        <v>0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</row>
    <row r="36" ht="16.65" customHeight="1" spans="1:10">
      <c r="A36" s="140" t="s">
        <v>642</v>
      </c>
      <c r="B36" s="139">
        <v>0</v>
      </c>
      <c r="C36" s="139">
        <v>0</v>
      </c>
      <c r="D36" s="139">
        <v>0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</row>
    <row r="37" ht="16.65" customHeight="1" spans="1:10">
      <c r="A37" s="140" t="s">
        <v>647</v>
      </c>
      <c r="B37" s="139">
        <v>0</v>
      </c>
      <c r="C37" s="139">
        <v>0</v>
      </c>
      <c r="D37" s="139">
        <v>0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</row>
    <row r="38" ht="16.65" customHeight="1" spans="1:10">
      <c r="A38" s="140" t="s">
        <v>642</v>
      </c>
      <c r="B38" s="139">
        <v>0</v>
      </c>
      <c r="C38" s="139">
        <v>0</v>
      </c>
      <c r="D38" s="139">
        <v>0</v>
      </c>
      <c r="E38" s="139">
        <v>0</v>
      </c>
      <c r="F38" s="139">
        <v>0</v>
      </c>
      <c r="G38" s="139">
        <v>0</v>
      </c>
      <c r="H38" s="139">
        <v>0</v>
      </c>
      <c r="I38" s="139">
        <v>0</v>
      </c>
      <c r="J38" s="139">
        <v>0</v>
      </c>
    </row>
    <row r="39" ht="16.65" customHeight="1" spans="1:10">
      <c r="A39" s="140" t="s">
        <v>648</v>
      </c>
      <c r="B39" s="139">
        <v>0</v>
      </c>
      <c r="C39" s="139">
        <v>0</v>
      </c>
      <c r="D39" s="139">
        <v>0</v>
      </c>
      <c r="E39" s="139">
        <v>0</v>
      </c>
      <c r="F39" s="139">
        <v>0</v>
      </c>
      <c r="G39" s="139">
        <v>0</v>
      </c>
      <c r="H39" s="139">
        <v>0</v>
      </c>
      <c r="I39" s="139">
        <v>0</v>
      </c>
      <c r="J39" s="139">
        <v>0</v>
      </c>
    </row>
    <row r="40" ht="16.65" customHeight="1" spans="1:10">
      <c r="A40" s="140" t="s">
        <v>642</v>
      </c>
      <c r="B40" s="139">
        <v>0</v>
      </c>
      <c r="C40" s="139">
        <v>0</v>
      </c>
      <c r="D40" s="139">
        <v>0</v>
      </c>
      <c r="E40" s="139">
        <v>0</v>
      </c>
      <c r="F40" s="139">
        <v>0</v>
      </c>
      <c r="G40" s="139">
        <v>0</v>
      </c>
      <c r="H40" s="139">
        <v>0</v>
      </c>
      <c r="I40" s="139">
        <v>0</v>
      </c>
      <c r="J40" s="139">
        <v>0</v>
      </c>
    </row>
    <row r="41" ht="16.65" customHeight="1" spans="1:10">
      <c r="A41" s="140" t="s">
        <v>649</v>
      </c>
      <c r="B41" s="139">
        <v>0</v>
      </c>
      <c r="C41" s="139">
        <v>0</v>
      </c>
      <c r="D41" s="139">
        <v>0</v>
      </c>
      <c r="E41" s="139">
        <v>0</v>
      </c>
      <c r="F41" s="139">
        <v>0</v>
      </c>
      <c r="G41" s="139">
        <v>0</v>
      </c>
      <c r="H41" s="139">
        <v>0</v>
      </c>
      <c r="I41" s="139">
        <v>0</v>
      </c>
      <c r="J41" s="139">
        <v>0</v>
      </c>
    </row>
    <row r="42" ht="16.65" customHeight="1" spans="1:10">
      <c r="A42" s="140" t="s">
        <v>642</v>
      </c>
      <c r="B42" s="139">
        <v>0</v>
      </c>
      <c r="C42" s="139">
        <v>0</v>
      </c>
      <c r="D42" s="139">
        <v>0</v>
      </c>
      <c r="E42" s="139">
        <v>0</v>
      </c>
      <c r="F42" s="139">
        <v>0</v>
      </c>
      <c r="G42" s="139">
        <v>0</v>
      </c>
      <c r="H42" s="139">
        <v>0</v>
      </c>
      <c r="I42" s="139">
        <v>0</v>
      </c>
      <c r="J42" s="139">
        <v>0</v>
      </c>
    </row>
    <row r="43" ht="16.65" customHeight="1" spans="1:10">
      <c r="A43" s="140" t="s">
        <v>650</v>
      </c>
      <c r="B43" s="139">
        <v>0</v>
      </c>
      <c r="C43" s="139">
        <v>0</v>
      </c>
      <c r="D43" s="139">
        <v>0</v>
      </c>
      <c r="E43" s="139">
        <v>0</v>
      </c>
      <c r="F43" s="139">
        <v>0</v>
      </c>
      <c r="G43" s="139">
        <v>0</v>
      </c>
      <c r="H43" s="139">
        <v>0</v>
      </c>
      <c r="I43" s="139">
        <v>0</v>
      </c>
      <c r="J43" s="139">
        <v>0</v>
      </c>
    </row>
    <row r="44" ht="16.65" customHeight="1" spans="1:10">
      <c r="A44" s="140" t="s">
        <v>642</v>
      </c>
      <c r="B44" s="139">
        <v>0</v>
      </c>
      <c r="C44" s="139">
        <v>0</v>
      </c>
      <c r="D44" s="139">
        <v>0</v>
      </c>
      <c r="E44" s="139">
        <v>0</v>
      </c>
      <c r="F44" s="139">
        <v>0</v>
      </c>
      <c r="G44" s="139">
        <v>0</v>
      </c>
      <c r="H44" s="139">
        <v>0</v>
      </c>
      <c r="I44" s="139">
        <v>0</v>
      </c>
      <c r="J44" s="139">
        <v>0</v>
      </c>
    </row>
    <row r="45" ht="16.65" customHeight="1" spans="1:10">
      <c r="A45" s="140" t="s">
        <v>651</v>
      </c>
      <c r="B45" s="139">
        <v>0</v>
      </c>
      <c r="C45" s="139">
        <v>0</v>
      </c>
      <c r="D45" s="139">
        <v>0</v>
      </c>
      <c r="E45" s="139">
        <v>0</v>
      </c>
      <c r="F45" s="139">
        <v>0</v>
      </c>
      <c r="G45" s="139">
        <v>0</v>
      </c>
      <c r="H45" s="139">
        <v>0</v>
      </c>
      <c r="I45" s="139">
        <v>0</v>
      </c>
      <c r="J45" s="139">
        <v>0</v>
      </c>
    </row>
    <row r="46" ht="16.65" customHeight="1" spans="1:10">
      <c r="A46" s="140" t="s">
        <v>642</v>
      </c>
      <c r="B46" s="139">
        <v>0</v>
      </c>
      <c r="C46" s="139">
        <v>0</v>
      </c>
      <c r="D46" s="139">
        <v>0</v>
      </c>
      <c r="E46" s="139">
        <v>0</v>
      </c>
      <c r="F46" s="139">
        <v>0</v>
      </c>
      <c r="G46" s="139">
        <v>0</v>
      </c>
      <c r="H46" s="139">
        <v>0</v>
      </c>
      <c r="I46" s="139">
        <v>0</v>
      </c>
      <c r="J46" s="139">
        <v>0</v>
      </c>
    </row>
    <row r="47" ht="16.65" customHeight="1" spans="1:10">
      <c r="A47" s="140" t="s">
        <v>652</v>
      </c>
      <c r="B47" s="139">
        <v>0</v>
      </c>
      <c r="C47" s="139">
        <v>0</v>
      </c>
      <c r="D47" s="139">
        <v>0</v>
      </c>
      <c r="E47" s="139">
        <v>0</v>
      </c>
      <c r="F47" s="139">
        <v>0</v>
      </c>
      <c r="G47" s="139">
        <v>0</v>
      </c>
      <c r="H47" s="139">
        <v>0</v>
      </c>
      <c r="I47" s="139">
        <v>0</v>
      </c>
      <c r="J47" s="139">
        <v>0</v>
      </c>
    </row>
    <row r="48" ht="16.65" customHeight="1" spans="1:10">
      <c r="A48" s="140" t="s">
        <v>642</v>
      </c>
      <c r="B48" s="139">
        <v>0</v>
      </c>
      <c r="C48" s="139">
        <v>0</v>
      </c>
      <c r="D48" s="139">
        <v>0</v>
      </c>
      <c r="E48" s="139">
        <v>0</v>
      </c>
      <c r="F48" s="139">
        <v>0</v>
      </c>
      <c r="G48" s="139">
        <v>0</v>
      </c>
      <c r="H48" s="139">
        <v>0</v>
      </c>
      <c r="I48" s="139">
        <v>0</v>
      </c>
      <c r="J48" s="139">
        <v>0</v>
      </c>
    </row>
    <row r="49" ht="16.65" customHeight="1" spans="1:10">
      <c r="A49" s="140" t="s">
        <v>653</v>
      </c>
      <c r="B49" s="139">
        <v>0</v>
      </c>
      <c r="C49" s="139">
        <v>0</v>
      </c>
      <c r="D49" s="139">
        <v>0</v>
      </c>
      <c r="E49" s="139">
        <v>0</v>
      </c>
      <c r="F49" s="139">
        <v>0</v>
      </c>
      <c r="G49" s="139">
        <v>0</v>
      </c>
      <c r="H49" s="139">
        <v>0</v>
      </c>
      <c r="I49" s="139">
        <v>0</v>
      </c>
      <c r="J49" s="139">
        <v>0</v>
      </c>
    </row>
    <row r="50" ht="16.65" customHeight="1" spans="1:10">
      <c r="A50" s="140" t="s">
        <v>642</v>
      </c>
      <c r="B50" s="139">
        <v>0</v>
      </c>
      <c r="C50" s="139">
        <v>0</v>
      </c>
      <c r="D50" s="139">
        <v>0</v>
      </c>
      <c r="E50" s="139">
        <v>0</v>
      </c>
      <c r="F50" s="139">
        <v>0</v>
      </c>
      <c r="G50" s="139">
        <v>0</v>
      </c>
      <c r="H50" s="139">
        <v>0</v>
      </c>
      <c r="I50" s="139">
        <v>0</v>
      </c>
      <c r="J50" s="139">
        <v>0</v>
      </c>
    </row>
    <row r="51" ht="16.65" customHeight="1" spans="1:10">
      <c r="A51" s="140" t="s">
        <v>654</v>
      </c>
      <c r="B51" s="139">
        <v>0</v>
      </c>
      <c r="C51" s="139">
        <v>0</v>
      </c>
      <c r="D51" s="139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</row>
    <row r="52" ht="16.65" customHeight="1" spans="1:10">
      <c r="A52" s="140" t="s">
        <v>642</v>
      </c>
      <c r="B52" s="139">
        <v>0</v>
      </c>
      <c r="C52" s="139">
        <v>0</v>
      </c>
      <c r="D52" s="139">
        <v>0</v>
      </c>
      <c r="E52" s="139">
        <v>0</v>
      </c>
      <c r="F52" s="139">
        <v>0</v>
      </c>
      <c r="G52" s="139">
        <v>0</v>
      </c>
      <c r="H52" s="139">
        <v>0</v>
      </c>
      <c r="I52" s="139">
        <v>0</v>
      </c>
      <c r="J52" s="139">
        <v>0</v>
      </c>
    </row>
    <row r="53" ht="16.65" customHeight="1" spans="1:10">
      <c r="A53" s="140" t="s">
        <v>655</v>
      </c>
      <c r="B53" s="139">
        <v>0</v>
      </c>
      <c r="C53" s="139">
        <v>0</v>
      </c>
      <c r="D53" s="139">
        <v>0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</row>
    <row r="54" ht="16.65" customHeight="1" spans="1:10">
      <c r="A54" s="140" t="s">
        <v>642</v>
      </c>
      <c r="B54" s="139">
        <v>0</v>
      </c>
      <c r="C54" s="139">
        <v>0</v>
      </c>
      <c r="D54" s="139">
        <v>0</v>
      </c>
      <c r="E54" s="139">
        <v>0</v>
      </c>
      <c r="F54" s="139">
        <v>0</v>
      </c>
      <c r="G54" s="139">
        <v>0</v>
      </c>
      <c r="H54" s="139">
        <v>0</v>
      </c>
      <c r="I54" s="139">
        <v>0</v>
      </c>
      <c r="J54" s="139">
        <v>0</v>
      </c>
    </row>
    <row r="55" ht="16.65" customHeight="1" spans="1:10">
      <c r="A55" s="140" t="s">
        <v>656</v>
      </c>
      <c r="B55" s="139">
        <v>0</v>
      </c>
      <c r="C55" s="139">
        <v>0</v>
      </c>
      <c r="D55" s="139">
        <v>0</v>
      </c>
      <c r="E55" s="139">
        <v>0</v>
      </c>
      <c r="F55" s="139">
        <v>0</v>
      </c>
      <c r="G55" s="139">
        <v>0</v>
      </c>
      <c r="H55" s="139">
        <v>0</v>
      </c>
      <c r="I55" s="139">
        <v>0</v>
      </c>
      <c r="J55" s="139">
        <v>0</v>
      </c>
    </row>
    <row r="56" ht="16.65" customHeight="1" spans="1:10">
      <c r="A56" s="140" t="s">
        <v>642</v>
      </c>
      <c r="B56" s="139">
        <v>0</v>
      </c>
      <c r="C56" s="139">
        <v>0</v>
      </c>
      <c r="D56" s="139">
        <v>0</v>
      </c>
      <c r="E56" s="139">
        <v>0</v>
      </c>
      <c r="F56" s="139">
        <v>0</v>
      </c>
      <c r="G56" s="139">
        <v>0</v>
      </c>
      <c r="H56" s="139">
        <v>0</v>
      </c>
      <c r="I56" s="139">
        <v>0</v>
      </c>
      <c r="J56" s="139">
        <v>0</v>
      </c>
    </row>
    <row r="57" ht="16.65" customHeight="1" spans="1:10">
      <c r="A57" s="140" t="s">
        <v>657</v>
      </c>
      <c r="B57" s="139">
        <v>0</v>
      </c>
      <c r="C57" s="139">
        <v>0</v>
      </c>
      <c r="D57" s="139">
        <v>0</v>
      </c>
      <c r="E57" s="139">
        <v>0</v>
      </c>
      <c r="F57" s="139">
        <v>0</v>
      </c>
      <c r="G57" s="139">
        <v>0</v>
      </c>
      <c r="H57" s="139">
        <v>0</v>
      </c>
      <c r="I57" s="139">
        <v>0</v>
      </c>
      <c r="J57" s="139">
        <v>0</v>
      </c>
    </row>
    <row r="58" ht="16.65" customHeight="1" spans="1:10">
      <c r="A58" s="140" t="s">
        <v>642</v>
      </c>
      <c r="B58" s="139">
        <v>0</v>
      </c>
      <c r="C58" s="139">
        <v>0</v>
      </c>
      <c r="D58" s="139">
        <v>0</v>
      </c>
      <c r="E58" s="139">
        <v>0</v>
      </c>
      <c r="F58" s="139">
        <v>0</v>
      </c>
      <c r="G58" s="139">
        <v>0</v>
      </c>
      <c r="H58" s="139">
        <v>0</v>
      </c>
      <c r="I58" s="139">
        <v>0</v>
      </c>
      <c r="J58" s="139">
        <v>0</v>
      </c>
    </row>
    <row r="59" ht="16.65" customHeight="1" spans="1:10">
      <c r="A59" s="140" t="s">
        <v>658</v>
      </c>
      <c r="B59" s="139">
        <v>0</v>
      </c>
      <c r="C59" s="139">
        <v>0</v>
      </c>
      <c r="D59" s="139">
        <v>0</v>
      </c>
      <c r="E59" s="139">
        <v>0</v>
      </c>
      <c r="F59" s="139">
        <v>0</v>
      </c>
      <c r="G59" s="139">
        <v>0</v>
      </c>
      <c r="H59" s="139">
        <v>0</v>
      </c>
      <c r="I59" s="139">
        <v>0</v>
      </c>
      <c r="J59" s="139">
        <v>0</v>
      </c>
    </row>
    <row r="60" ht="16.65" customHeight="1" spans="1:10">
      <c r="A60" s="140" t="s">
        <v>642</v>
      </c>
      <c r="B60" s="139">
        <v>0</v>
      </c>
      <c r="C60" s="139">
        <v>0</v>
      </c>
      <c r="D60" s="139">
        <v>0</v>
      </c>
      <c r="E60" s="139">
        <v>0</v>
      </c>
      <c r="F60" s="139">
        <v>0</v>
      </c>
      <c r="G60" s="139">
        <v>0</v>
      </c>
      <c r="H60" s="139">
        <v>0</v>
      </c>
      <c r="I60" s="139">
        <v>0</v>
      </c>
      <c r="J60" s="139">
        <v>0</v>
      </c>
    </row>
    <row r="61" ht="16.65" customHeight="1" spans="1:10">
      <c r="A61" s="140" t="s">
        <v>659</v>
      </c>
      <c r="B61" s="139">
        <v>0</v>
      </c>
      <c r="C61" s="139">
        <v>0</v>
      </c>
      <c r="D61" s="139">
        <v>0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</row>
    <row r="62" ht="16.65" customHeight="1" spans="1:10">
      <c r="A62" s="140" t="s">
        <v>642</v>
      </c>
      <c r="B62" s="139">
        <v>0</v>
      </c>
      <c r="C62" s="139">
        <v>0</v>
      </c>
      <c r="D62" s="139">
        <v>0</v>
      </c>
      <c r="E62" s="139">
        <v>0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</row>
    <row r="63" ht="16.65" customHeight="1" spans="1:10">
      <c r="A63" s="140" t="s">
        <v>660</v>
      </c>
      <c r="B63" s="139">
        <v>0</v>
      </c>
      <c r="C63" s="139">
        <v>0</v>
      </c>
      <c r="D63" s="139">
        <v>0</v>
      </c>
      <c r="E63" s="139">
        <v>0</v>
      </c>
      <c r="F63" s="139">
        <v>0</v>
      </c>
      <c r="G63" s="139">
        <v>0</v>
      </c>
      <c r="H63" s="139">
        <v>0</v>
      </c>
      <c r="I63" s="139">
        <v>0</v>
      </c>
      <c r="J63" s="139">
        <v>0</v>
      </c>
    </row>
    <row r="64" ht="22.8" customHeight="1" spans="1:10">
      <c r="A64" s="141" t="s">
        <v>661</v>
      </c>
      <c r="B64" s="139">
        <v>0</v>
      </c>
      <c r="C64" s="139">
        <v>0</v>
      </c>
      <c r="D64" s="139">
        <v>0</v>
      </c>
      <c r="E64" s="139">
        <v>0</v>
      </c>
      <c r="F64" s="139">
        <v>0</v>
      </c>
      <c r="G64" s="139">
        <v>0</v>
      </c>
      <c r="H64" s="139">
        <v>0</v>
      </c>
      <c r="I64" s="139">
        <v>0</v>
      </c>
      <c r="J64" s="139">
        <v>0</v>
      </c>
    </row>
    <row r="66" spans="1:1">
      <c r="A66" t="s">
        <v>662</v>
      </c>
    </row>
  </sheetData>
  <mergeCells count="1">
    <mergeCell ref="A2:J2"/>
  </mergeCells>
  <pageMargins left="0.707638888888889" right="0.707638888888889" top="0.747916666666667" bottom="0.747916666666667" header="0.313888888888889" footer="0.313888888888889"/>
  <pageSetup paperSize="9" scale="78" fitToHeight="0" orientation="landscape"/>
  <headerFooter>
    <oddFooter>&amp;C附表1-7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workbookViewId="0">
      <selection activeCell="I13" sqref="I13"/>
    </sheetView>
  </sheetViews>
  <sheetFormatPr defaultColWidth="8.6" defaultRowHeight="14.25" outlineLevelCol="3"/>
  <cols>
    <col min="1" max="1" width="43.1" style="118" customWidth="1"/>
    <col min="2" max="2" width="13" style="118" customWidth="1"/>
    <col min="3" max="3" width="13.5" style="118" customWidth="1"/>
    <col min="4" max="4" width="16" style="118" customWidth="1"/>
    <col min="5" max="16384" width="8.6" style="118"/>
  </cols>
  <sheetData>
    <row r="1" ht="22.35" customHeight="1" spans="1:4">
      <c r="A1" s="119" t="s">
        <v>663</v>
      </c>
      <c r="B1" s="120"/>
      <c r="C1" s="120"/>
      <c r="D1" s="120"/>
    </row>
    <row r="2" ht="21" spans="1:4">
      <c r="A2" s="121" t="s">
        <v>664</v>
      </c>
      <c r="B2" s="121"/>
      <c r="C2" s="121"/>
      <c r="D2" s="121"/>
    </row>
    <row r="3" spans="1:4">
      <c r="A3" s="122" t="s">
        <v>2</v>
      </c>
      <c r="B3" s="122"/>
      <c r="C3" s="122"/>
      <c r="D3" s="122"/>
    </row>
    <row r="4" ht="41.25" customHeight="1" spans="1:4">
      <c r="A4" s="123" t="s">
        <v>537</v>
      </c>
      <c r="B4" s="115" t="s">
        <v>4</v>
      </c>
      <c r="C4" s="116" t="s">
        <v>665</v>
      </c>
      <c r="D4" s="116" t="s">
        <v>6</v>
      </c>
    </row>
    <row r="5" ht="24.6" customHeight="1" spans="1:4">
      <c r="A5" s="124" t="s">
        <v>666</v>
      </c>
      <c r="B5" s="125">
        <f>SUM(B6:B8)</f>
        <v>1480.59</v>
      </c>
      <c r="C5" s="125">
        <v>1748.96</v>
      </c>
      <c r="D5" s="126">
        <f t="shared" ref="D5:D10" si="0">B5/C5*100</f>
        <v>84.66</v>
      </c>
    </row>
    <row r="6" ht="32.4" customHeight="1" spans="1:4">
      <c r="A6" s="127" t="s">
        <v>667</v>
      </c>
      <c r="B6" s="11">
        <v>46.3</v>
      </c>
      <c r="C6" s="125">
        <v>67.9</v>
      </c>
      <c r="D6" s="126">
        <f t="shared" si="0"/>
        <v>68.19</v>
      </c>
    </row>
    <row r="7" ht="32.4" customHeight="1" spans="1:4">
      <c r="A7" s="127" t="s">
        <v>668</v>
      </c>
      <c r="B7" s="11">
        <v>343.88</v>
      </c>
      <c r="C7" s="125">
        <v>415.73</v>
      </c>
      <c r="D7" s="126">
        <f t="shared" si="0"/>
        <v>82.72</v>
      </c>
    </row>
    <row r="8" ht="32.4" customHeight="1" spans="1:4">
      <c r="A8" s="127" t="s">
        <v>669</v>
      </c>
      <c r="B8" s="128">
        <f>SUM(B9:B10)</f>
        <v>1090.41</v>
      </c>
      <c r="C8" s="125">
        <v>1265.33</v>
      </c>
      <c r="D8" s="126">
        <f t="shared" si="0"/>
        <v>86.18</v>
      </c>
    </row>
    <row r="9" ht="32.4" customHeight="1" spans="1:4">
      <c r="A9" s="129" t="s">
        <v>670</v>
      </c>
      <c r="B9" s="128">
        <v>942.41</v>
      </c>
      <c r="C9" s="125">
        <v>1084.33</v>
      </c>
      <c r="D9" s="126">
        <f t="shared" si="0"/>
        <v>86.91</v>
      </c>
    </row>
    <row r="10" ht="32.4" customHeight="1" spans="1:4">
      <c r="A10" s="129" t="s">
        <v>671</v>
      </c>
      <c r="B10" s="130">
        <v>148</v>
      </c>
      <c r="C10" s="125">
        <v>181</v>
      </c>
      <c r="D10" s="126">
        <f t="shared" si="0"/>
        <v>81.77</v>
      </c>
    </row>
    <row r="12" ht="15.6" customHeight="1" spans="1:1">
      <c r="A12" s="131" t="s">
        <v>672</v>
      </c>
    </row>
    <row r="13" ht="91.35" customHeight="1" spans="1:4">
      <c r="A13" s="132" t="s">
        <v>673</v>
      </c>
      <c r="B13" s="132"/>
      <c r="C13" s="132"/>
      <c r="D13" s="132"/>
    </row>
    <row r="14" ht="81.6" customHeight="1" spans="1:4">
      <c r="A14" s="132" t="s">
        <v>674</v>
      </c>
      <c r="B14" s="132"/>
      <c r="C14" s="132"/>
      <c r="D14" s="132"/>
    </row>
    <row r="15" spans="1:4">
      <c r="A15" s="133"/>
      <c r="B15" s="133"/>
      <c r="C15" s="133"/>
      <c r="D15" s="133"/>
    </row>
    <row r="16" spans="1:4">
      <c r="A16" s="134"/>
      <c r="B16" s="134"/>
      <c r="C16" s="134"/>
      <c r="D16" s="134"/>
    </row>
    <row r="17" spans="1:4">
      <c r="A17" s="134"/>
      <c r="B17" s="134"/>
      <c r="C17" s="134"/>
      <c r="D17" s="134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>
    <oddFooter>&amp;C附表1-8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I20" sqref="I20"/>
    </sheetView>
  </sheetViews>
  <sheetFormatPr defaultColWidth="9" defaultRowHeight="14.25" outlineLevelCol="5"/>
  <cols>
    <col min="1" max="1" width="41.6" customWidth="1"/>
    <col min="2" max="3" width="11.5" customWidth="1"/>
    <col min="4" max="4" width="15.6" customWidth="1"/>
  </cols>
  <sheetData>
    <row r="1" ht="22.2" customHeight="1" spans="1:1">
      <c r="A1" s="66" t="s">
        <v>675</v>
      </c>
    </row>
    <row r="2" ht="27" customHeight="1" spans="1:4">
      <c r="A2" s="67" t="s">
        <v>676</v>
      </c>
      <c r="B2" s="67"/>
      <c r="C2" s="67"/>
      <c r="D2" s="67"/>
    </row>
    <row r="3" spans="1:4">
      <c r="A3" s="68"/>
      <c r="B3" s="69"/>
      <c r="C3" s="69"/>
      <c r="D3" s="87" t="s">
        <v>614</v>
      </c>
    </row>
    <row r="4" ht="27" spans="1:4">
      <c r="A4" s="76" t="s">
        <v>677</v>
      </c>
      <c r="B4" s="115" t="s">
        <v>4</v>
      </c>
      <c r="C4" s="116" t="s">
        <v>5</v>
      </c>
      <c r="D4" s="116" t="s">
        <v>6</v>
      </c>
    </row>
    <row r="5" ht="17.4" customHeight="1" spans="1:4">
      <c r="A5" s="108" t="s">
        <v>678</v>
      </c>
      <c r="B5" s="109"/>
      <c r="C5" s="109"/>
      <c r="D5" s="109"/>
    </row>
    <row r="6" ht="17.4" customHeight="1" spans="1:4">
      <c r="A6" s="108" t="s">
        <v>679</v>
      </c>
      <c r="B6" s="109"/>
      <c r="C6" s="109"/>
      <c r="D6" s="109"/>
    </row>
    <row r="7" ht="17.4" customHeight="1" spans="1:4">
      <c r="A7" s="108" t="s">
        <v>680</v>
      </c>
      <c r="B7" s="110">
        <v>2000</v>
      </c>
      <c r="C7" s="109">
        <v>2657</v>
      </c>
      <c r="D7" s="117">
        <f>B7/C7*100</f>
        <v>75.27</v>
      </c>
    </row>
    <row r="8" ht="17.4" customHeight="1" spans="1:6">
      <c r="A8" s="108" t="s">
        <v>681</v>
      </c>
      <c r="B8" s="110">
        <v>1300</v>
      </c>
      <c r="C8" s="109">
        <v>458</v>
      </c>
      <c r="D8" s="117">
        <f t="shared" ref="D8:D20" si="0">B8/C8*100</f>
        <v>283.84</v>
      </c>
      <c r="F8" s="114"/>
    </row>
    <row r="9" ht="17.4" customHeight="1" spans="1:4">
      <c r="A9" s="108" t="s">
        <v>682</v>
      </c>
      <c r="B9" s="110">
        <v>600</v>
      </c>
      <c r="C9" s="109">
        <v>88</v>
      </c>
      <c r="D9" s="117">
        <f t="shared" si="0"/>
        <v>681.82</v>
      </c>
    </row>
    <row r="10" ht="17.4" customHeight="1" spans="1:4">
      <c r="A10" s="108" t="s">
        <v>683</v>
      </c>
      <c r="B10" s="110">
        <v>40000</v>
      </c>
      <c r="C10" s="109">
        <v>13176</v>
      </c>
      <c r="D10" s="117">
        <f t="shared" si="0"/>
        <v>303.58</v>
      </c>
    </row>
    <row r="11" ht="17.4" customHeight="1" spans="1:4">
      <c r="A11" s="108" t="s">
        <v>684</v>
      </c>
      <c r="B11" s="110"/>
      <c r="C11" s="109"/>
      <c r="D11" s="117"/>
    </row>
    <row r="12" ht="17.4" customHeight="1" spans="1:4">
      <c r="A12" s="108" t="s">
        <v>685</v>
      </c>
      <c r="B12" s="110"/>
      <c r="C12" s="109"/>
      <c r="D12" s="117"/>
    </row>
    <row r="13" ht="17.4" customHeight="1" spans="1:4">
      <c r="A13" s="108" t="s">
        <v>686</v>
      </c>
      <c r="B13" s="110">
        <v>500</v>
      </c>
      <c r="C13" s="109">
        <v>890</v>
      </c>
      <c r="D13" s="117">
        <f t="shared" si="0"/>
        <v>56.18</v>
      </c>
    </row>
    <row r="14" ht="17.4" customHeight="1" spans="1:4">
      <c r="A14" s="108" t="s">
        <v>687</v>
      </c>
      <c r="B14" s="110"/>
      <c r="C14" s="109"/>
      <c r="D14" s="117"/>
    </row>
    <row r="15" ht="17.4" customHeight="1" spans="1:4">
      <c r="A15" s="108" t="s">
        <v>688</v>
      </c>
      <c r="B15" s="110"/>
      <c r="C15" s="109"/>
      <c r="D15" s="117"/>
    </row>
    <row r="16" ht="17.4" customHeight="1" spans="1:4">
      <c r="A16" s="108" t="s">
        <v>689</v>
      </c>
      <c r="B16" s="110">
        <v>600</v>
      </c>
      <c r="C16" s="109">
        <v>288</v>
      </c>
      <c r="D16" s="117">
        <f t="shared" si="0"/>
        <v>208.33</v>
      </c>
    </row>
    <row r="17" ht="17.4" customHeight="1" spans="1:4">
      <c r="A17" s="108" t="s">
        <v>690</v>
      </c>
      <c r="B17" s="110"/>
      <c r="C17" s="109"/>
      <c r="D17" s="117"/>
    </row>
    <row r="18" ht="17.4" customHeight="1" spans="1:4">
      <c r="A18" s="108" t="s">
        <v>691</v>
      </c>
      <c r="B18" s="110">
        <v>300</v>
      </c>
      <c r="C18" s="109">
        <v>516</v>
      </c>
      <c r="D18" s="117">
        <f t="shared" si="0"/>
        <v>58.14</v>
      </c>
    </row>
    <row r="19" ht="17.4" customHeight="1" spans="1:4">
      <c r="A19" s="76" t="s">
        <v>692</v>
      </c>
      <c r="B19" s="110">
        <f>SUM(B5:B18)</f>
        <v>45300</v>
      </c>
      <c r="C19" s="110">
        <f>SUM(C5:C18)</f>
        <v>18073</v>
      </c>
      <c r="D19" s="117">
        <f t="shared" si="0"/>
        <v>250.65</v>
      </c>
    </row>
    <row r="20" ht="17.4" customHeight="1" spans="1:4">
      <c r="A20" s="73" t="s">
        <v>693</v>
      </c>
      <c r="B20" s="78"/>
      <c r="C20" s="78"/>
      <c r="D20" s="117"/>
    </row>
    <row r="21" ht="17.4" customHeight="1" spans="1:4">
      <c r="A21" s="73" t="s">
        <v>694</v>
      </c>
      <c r="B21" s="78"/>
      <c r="C21" s="78"/>
      <c r="D21" s="78"/>
    </row>
    <row r="22" ht="17.4" customHeight="1" spans="1:4">
      <c r="A22" s="77" t="s">
        <v>695</v>
      </c>
      <c r="B22" s="78"/>
      <c r="C22" s="78">
        <v>2970</v>
      </c>
      <c r="D22" s="78"/>
    </row>
    <row r="23" ht="17.4" customHeight="1" spans="1:4">
      <c r="A23" s="77" t="s">
        <v>696</v>
      </c>
      <c r="B23" s="78"/>
      <c r="C23" s="78"/>
      <c r="D23" s="78"/>
    </row>
    <row r="24" ht="17.4" customHeight="1" spans="1:4">
      <c r="A24" s="77" t="s">
        <v>697</v>
      </c>
      <c r="B24" s="78">
        <v>2141</v>
      </c>
      <c r="C24" s="78">
        <v>22182</v>
      </c>
      <c r="D24" s="78"/>
    </row>
    <row r="25" ht="17.4" customHeight="1" spans="1:4">
      <c r="A25" s="78" t="s">
        <v>698</v>
      </c>
      <c r="B25" s="78"/>
      <c r="C25" s="78">
        <v>1375</v>
      </c>
      <c r="D25" s="78"/>
    </row>
    <row r="26" ht="17.4" customHeight="1" spans="1:4">
      <c r="A26" s="78" t="s">
        <v>699</v>
      </c>
      <c r="B26" s="78"/>
      <c r="C26" s="78">
        <v>68132</v>
      </c>
      <c r="D26" s="78"/>
    </row>
    <row r="27" ht="17.4" customHeight="1" spans="1:4">
      <c r="A27" s="76" t="s">
        <v>33</v>
      </c>
      <c r="B27" s="78">
        <v>47441</v>
      </c>
      <c r="C27" s="78">
        <v>112732</v>
      </c>
      <c r="D27" s="78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&amp;C附表1-9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16" sqref="D16"/>
    </sheetView>
  </sheetViews>
  <sheetFormatPr defaultColWidth="9" defaultRowHeight="14.25" outlineLevelCol="5"/>
  <cols>
    <col min="1" max="1" width="34.5" customWidth="1"/>
    <col min="2" max="3" width="14" customWidth="1"/>
    <col min="4" max="4" width="14.2" customWidth="1"/>
  </cols>
  <sheetData>
    <row r="1" spans="1:1">
      <c r="A1" s="66" t="s">
        <v>700</v>
      </c>
    </row>
    <row r="2" ht="20.25" spans="1:4">
      <c r="A2" s="67" t="s">
        <v>701</v>
      </c>
      <c r="B2" s="67"/>
      <c r="C2" s="67"/>
      <c r="D2" s="67"/>
    </row>
    <row r="3" spans="1:4">
      <c r="A3" s="68"/>
      <c r="B3" s="69"/>
      <c r="C3" s="69"/>
      <c r="D3" s="70" t="s">
        <v>614</v>
      </c>
    </row>
    <row r="4" ht="30.6" customHeight="1" spans="1:4">
      <c r="A4" s="81" t="s">
        <v>677</v>
      </c>
      <c r="B4" s="81" t="s">
        <v>4</v>
      </c>
      <c r="C4" s="81" t="s">
        <v>5</v>
      </c>
      <c r="D4" s="81" t="s">
        <v>6</v>
      </c>
    </row>
    <row r="5" ht="19.8" customHeight="1" spans="1:4">
      <c r="A5" s="78" t="s">
        <v>702</v>
      </c>
      <c r="B5" s="78"/>
      <c r="C5" s="78"/>
      <c r="D5" s="78"/>
    </row>
    <row r="6" ht="19.8" customHeight="1" spans="1:4">
      <c r="A6" s="78" t="s">
        <v>703</v>
      </c>
      <c r="B6" s="78"/>
      <c r="C6" s="78">
        <v>190</v>
      </c>
      <c r="D6" s="78"/>
    </row>
    <row r="7" ht="19.8" customHeight="1" spans="1:4">
      <c r="A7" s="78" t="s">
        <v>704</v>
      </c>
      <c r="B7" s="78"/>
      <c r="C7" s="78"/>
      <c r="D7" s="78"/>
    </row>
    <row r="8" ht="19.8" customHeight="1" spans="1:4">
      <c r="A8" s="78" t="s">
        <v>705</v>
      </c>
      <c r="B8" s="78">
        <f>600+2000+500+1300+600+27641</f>
        <v>32641</v>
      </c>
      <c r="C8" s="78">
        <v>19695</v>
      </c>
      <c r="D8" s="111">
        <f>B8/C8*100</f>
        <v>165.73</v>
      </c>
    </row>
    <row r="9" ht="19.8" customHeight="1" spans="1:6">
      <c r="A9" s="78" t="s">
        <v>706</v>
      </c>
      <c r="B9" s="78"/>
      <c r="C9" s="78">
        <v>835</v>
      </c>
      <c r="D9" s="113"/>
      <c r="F9" s="114"/>
    </row>
    <row r="10" ht="19.8" customHeight="1" spans="1:4">
      <c r="A10" s="78" t="s">
        <v>707</v>
      </c>
      <c r="B10" s="78"/>
      <c r="C10" s="78"/>
      <c r="D10" s="113"/>
    </row>
    <row r="11" ht="19.8" customHeight="1" spans="1:4">
      <c r="A11" s="78" t="s">
        <v>708</v>
      </c>
      <c r="B11" s="78"/>
      <c r="C11" s="78"/>
      <c r="D11" s="113"/>
    </row>
    <row r="12" ht="19.8" customHeight="1" spans="1:4">
      <c r="A12" s="78" t="s">
        <v>709</v>
      </c>
      <c r="B12" s="78"/>
      <c r="C12" s="78">
        <v>20</v>
      </c>
      <c r="D12" s="113"/>
    </row>
    <row r="13" ht="19.8" customHeight="1" spans="1:4">
      <c r="A13" s="78" t="s">
        <v>710</v>
      </c>
      <c r="B13" s="78">
        <v>300</v>
      </c>
      <c r="C13" s="78">
        <v>8084</v>
      </c>
      <c r="D13" s="111">
        <f>B13/C13*100</f>
        <v>3.71</v>
      </c>
    </row>
    <row r="14" ht="19.8" customHeight="1" spans="1:4">
      <c r="A14" s="78" t="s">
        <v>711</v>
      </c>
      <c r="B14" s="78"/>
      <c r="C14" s="78">
        <v>1671</v>
      </c>
      <c r="D14" s="113"/>
    </row>
    <row r="15" ht="19.8" customHeight="1" spans="1:4">
      <c r="A15" s="78" t="s">
        <v>712</v>
      </c>
      <c r="B15" s="78"/>
      <c r="C15" s="78">
        <v>75</v>
      </c>
      <c r="D15" s="113"/>
    </row>
    <row r="16" ht="19.8" customHeight="1" spans="1:4">
      <c r="A16" s="76" t="s">
        <v>713</v>
      </c>
      <c r="B16" s="78">
        <f>SUM(B5:B15)</f>
        <v>32941</v>
      </c>
      <c r="C16" s="78">
        <f>SUM(C5:C15)</f>
        <v>30570</v>
      </c>
      <c r="D16" s="111">
        <f>B16/C16*100</f>
        <v>107.76</v>
      </c>
    </row>
    <row r="17" ht="19.8" customHeight="1" spans="1:4">
      <c r="A17" s="73" t="s">
        <v>714</v>
      </c>
      <c r="B17" s="78"/>
      <c r="C17" s="78">
        <v>68132</v>
      </c>
      <c r="D17" s="78"/>
    </row>
    <row r="18" ht="19.8" customHeight="1" spans="1:4">
      <c r="A18" s="73" t="s">
        <v>76</v>
      </c>
      <c r="B18" s="78"/>
      <c r="C18" s="78"/>
      <c r="D18" s="78"/>
    </row>
    <row r="19" ht="19.8" customHeight="1" spans="1:4">
      <c r="A19" s="80" t="s">
        <v>715</v>
      </c>
      <c r="B19" s="78"/>
      <c r="C19" s="78"/>
      <c r="D19" s="78"/>
    </row>
    <row r="20" ht="19.8" customHeight="1" spans="1:4">
      <c r="A20" s="80" t="s">
        <v>716</v>
      </c>
      <c r="B20" s="78"/>
      <c r="C20" s="78">
        <v>1375</v>
      </c>
      <c r="D20" s="78"/>
    </row>
    <row r="21" ht="19.8" customHeight="1" spans="1:4">
      <c r="A21" s="80" t="s">
        <v>717</v>
      </c>
      <c r="B21" s="78">
        <v>14500</v>
      </c>
      <c r="C21" s="78">
        <v>7703</v>
      </c>
      <c r="D21" s="78"/>
    </row>
    <row r="22" ht="19.8" customHeight="1" spans="1:4">
      <c r="A22" s="80" t="s">
        <v>718</v>
      </c>
      <c r="B22" s="78"/>
      <c r="C22" s="78"/>
      <c r="D22" s="78"/>
    </row>
    <row r="23" ht="19.8" customHeight="1" spans="1:4">
      <c r="A23" s="80" t="s">
        <v>719</v>
      </c>
      <c r="B23" s="78"/>
      <c r="C23" s="78">
        <v>4952</v>
      </c>
      <c r="D23" s="78"/>
    </row>
    <row r="24" ht="19.8" customHeight="1" spans="1:4">
      <c r="A24" s="76" t="s">
        <v>74</v>
      </c>
      <c r="B24" s="78">
        <v>47441</v>
      </c>
      <c r="C24" s="78">
        <v>112732</v>
      </c>
      <c r="D24" s="78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&amp;C附表1-10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workbookViewId="0">
      <selection activeCell="D20" sqref="D20"/>
    </sheetView>
  </sheetViews>
  <sheetFormatPr defaultColWidth="9" defaultRowHeight="14.25" outlineLevelCol="3"/>
  <cols>
    <col min="1" max="1" width="41.6" customWidth="1"/>
    <col min="2" max="2" width="14.1" customWidth="1"/>
    <col min="3" max="3" width="15.4" customWidth="1"/>
    <col min="4" max="4" width="14.9" customWidth="1"/>
  </cols>
  <sheetData>
    <row r="1" spans="1:1">
      <c r="A1" s="66" t="s">
        <v>720</v>
      </c>
    </row>
    <row r="2" ht="20.25" spans="1:4">
      <c r="A2" s="67" t="s">
        <v>721</v>
      </c>
      <c r="B2" s="67"/>
      <c r="C2" s="67"/>
      <c r="D2" s="67"/>
    </row>
    <row r="3" spans="1:4">
      <c r="A3" s="68"/>
      <c r="B3" s="69"/>
      <c r="C3" s="69"/>
      <c r="D3" s="107" t="s">
        <v>614</v>
      </c>
    </row>
    <row r="4" ht="34.5" customHeight="1" spans="1:4">
      <c r="A4" s="86" t="s">
        <v>677</v>
      </c>
      <c r="B4" s="86" t="s">
        <v>4</v>
      </c>
      <c r="C4" s="86" t="s">
        <v>5</v>
      </c>
      <c r="D4" s="81" t="s">
        <v>6</v>
      </c>
    </row>
    <row r="5" ht="16.2" customHeight="1" spans="1:4">
      <c r="A5" s="108" t="s">
        <v>678</v>
      </c>
      <c r="B5" s="109"/>
      <c r="C5" s="109"/>
      <c r="D5" s="109"/>
    </row>
    <row r="6" ht="16.2" customHeight="1" spans="1:4">
      <c r="A6" s="108" t="s">
        <v>679</v>
      </c>
      <c r="B6" s="78"/>
      <c r="C6" s="78"/>
      <c r="D6" s="78"/>
    </row>
    <row r="7" ht="16.2" customHeight="1" spans="1:4">
      <c r="A7" s="108" t="s">
        <v>680</v>
      </c>
      <c r="B7" s="110">
        <v>2000</v>
      </c>
      <c r="C7" s="109">
        <v>2657</v>
      </c>
      <c r="D7" s="111">
        <f>B7/C7*100</f>
        <v>75.27</v>
      </c>
    </row>
    <row r="8" ht="16.2" customHeight="1" spans="1:4">
      <c r="A8" s="108" t="s">
        <v>681</v>
      </c>
      <c r="B8" s="110">
        <v>1300</v>
      </c>
      <c r="C8" s="109">
        <v>458</v>
      </c>
      <c r="D8" s="111">
        <f t="shared" ref="D8:D13" si="0">B8/C8*100</f>
        <v>283.84</v>
      </c>
    </row>
    <row r="9" ht="16.2" customHeight="1" spans="1:4">
      <c r="A9" s="108" t="s">
        <v>682</v>
      </c>
      <c r="B9" s="110">
        <v>600</v>
      </c>
      <c r="C9" s="109">
        <v>88</v>
      </c>
      <c r="D9" s="111">
        <f t="shared" si="0"/>
        <v>681.82</v>
      </c>
    </row>
    <row r="10" ht="16.2" customHeight="1" spans="1:4">
      <c r="A10" s="108" t="s">
        <v>683</v>
      </c>
      <c r="B10" s="110">
        <v>40000</v>
      </c>
      <c r="C10" s="109">
        <v>13176</v>
      </c>
      <c r="D10" s="111">
        <f t="shared" si="0"/>
        <v>303.58</v>
      </c>
    </row>
    <row r="11" ht="16.2" customHeight="1" spans="1:4">
      <c r="A11" s="108" t="s">
        <v>684</v>
      </c>
      <c r="B11" s="110"/>
      <c r="C11" s="109"/>
      <c r="D11" s="78"/>
    </row>
    <row r="12" ht="16.2" customHeight="1" spans="1:4">
      <c r="A12" s="108" t="s">
        <v>685</v>
      </c>
      <c r="B12" s="110"/>
      <c r="C12" s="109"/>
      <c r="D12" s="78"/>
    </row>
    <row r="13" ht="16.2" customHeight="1" spans="1:4">
      <c r="A13" s="108" t="s">
        <v>686</v>
      </c>
      <c r="B13" s="110">
        <v>500</v>
      </c>
      <c r="C13" s="109">
        <v>890</v>
      </c>
      <c r="D13" s="111">
        <f t="shared" si="0"/>
        <v>56.18</v>
      </c>
    </row>
    <row r="14" ht="16.2" customHeight="1" spans="1:4">
      <c r="A14" s="108" t="s">
        <v>687</v>
      </c>
      <c r="B14" s="110"/>
      <c r="C14" s="109"/>
      <c r="D14" s="78"/>
    </row>
    <row r="15" ht="16.2" customHeight="1" spans="1:4">
      <c r="A15" s="108" t="s">
        <v>688</v>
      </c>
      <c r="B15" s="110"/>
      <c r="C15" s="109"/>
      <c r="D15" s="78"/>
    </row>
    <row r="16" ht="16.2" customHeight="1" spans="1:4">
      <c r="A16" s="108" t="s">
        <v>689</v>
      </c>
      <c r="B16" s="110">
        <v>600</v>
      </c>
      <c r="C16" s="109">
        <v>288</v>
      </c>
      <c r="D16" s="111">
        <f t="shared" ref="D16:D20" si="1">B16/C16*100</f>
        <v>208.33</v>
      </c>
    </row>
    <row r="17" ht="16.2" customHeight="1" spans="1:4">
      <c r="A17" s="108" t="s">
        <v>690</v>
      </c>
      <c r="B17" s="110"/>
      <c r="C17" s="109"/>
      <c r="D17" s="78"/>
    </row>
    <row r="18" ht="16.2" customHeight="1" spans="1:4">
      <c r="A18" s="108" t="s">
        <v>691</v>
      </c>
      <c r="B18" s="110">
        <v>300</v>
      </c>
      <c r="C18" s="109">
        <v>516</v>
      </c>
      <c r="D18" s="111">
        <f t="shared" si="1"/>
        <v>58.14</v>
      </c>
    </row>
    <row r="19" ht="16.2" customHeight="1" spans="1:4">
      <c r="A19" s="112"/>
      <c r="B19" s="78"/>
      <c r="C19" s="78"/>
      <c r="D19" s="78"/>
    </row>
    <row r="20" ht="16.2" customHeight="1" spans="1:4">
      <c r="A20" s="76" t="s">
        <v>692</v>
      </c>
      <c r="B20" s="78">
        <v>45300</v>
      </c>
      <c r="C20" s="78">
        <v>18073</v>
      </c>
      <c r="D20" s="111">
        <f t="shared" si="1"/>
        <v>250.65</v>
      </c>
    </row>
    <row r="21" ht="16.2" customHeight="1" spans="1:4">
      <c r="A21" s="73" t="s">
        <v>693</v>
      </c>
      <c r="B21" s="78"/>
      <c r="C21" s="78"/>
      <c r="D21" s="78"/>
    </row>
    <row r="22" ht="16.2" customHeight="1" spans="1:4">
      <c r="A22" s="73" t="s">
        <v>694</v>
      </c>
      <c r="B22" s="78"/>
      <c r="C22" s="78"/>
      <c r="D22" s="78"/>
    </row>
    <row r="23" ht="16.2" customHeight="1" spans="1:4">
      <c r="A23" s="77" t="s">
        <v>695</v>
      </c>
      <c r="B23" s="78"/>
      <c r="C23" s="78">
        <v>2970</v>
      </c>
      <c r="D23" s="78"/>
    </row>
    <row r="24" ht="16.2" customHeight="1" spans="1:4">
      <c r="A24" s="77" t="s">
        <v>696</v>
      </c>
      <c r="B24" s="78"/>
      <c r="C24" s="78"/>
      <c r="D24" s="78"/>
    </row>
    <row r="25" ht="16.2" customHeight="1" spans="1:4">
      <c r="A25" s="77" t="s">
        <v>697</v>
      </c>
      <c r="B25" s="78">
        <v>2141</v>
      </c>
      <c r="C25" s="78">
        <v>22182</v>
      </c>
      <c r="D25" s="78"/>
    </row>
    <row r="26" ht="16.2" customHeight="1" spans="1:4">
      <c r="A26" s="78" t="s">
        <v>698</v>
      </c>
      <c r="B26" s="78"/>
      <c r="C26" s="78">
        <v>1375</v>
      </c>
      <c r="D26" s="78"/>
    </row>
    <row r="27" ht="16.2" customHeight="1" spans="1:4">
      <c r="A27" s="78" t="s">
        <v>699</v>
      </c>
      <c r="B27" s="78"/>
      <c r="C27" s="78">
        <v>68132</v>
      </c>
      <c r="D27" s="78"/>
    </row>
    <row r="28" ht="16.2" customHeight="1" spans="1:4">
      <c r="A28" s="76" t="s">
        <v>33</v>
      </c>
      <c r="B28" s="82">
        <v>47441</v>
      </c>
      <c r="C28" s="82">
        <v>112732</v>
      </c>
      <c r="D28" s="82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>
    <oddFooter>&amp;C附表1-11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1"/>
  <sheetViews>
    <sheetView topLeftCell="A11" workbookViewId="0">
      <selection activeCell="I22" sqref="I22"/>
    </sheetView>
  </sheetViews>
  <sheetFormatPr defaultColWidth="9" defaultRowHeight="14.25" outlineLevelCol="3"/>
  <cols>
    <col min="1" max="1" width="44.3" style="89" customWidth="1"/>
    <col min="2" max="3" width="17.6" style="89" customWidth="1"/>
    <col min="4" max="4" width="14.6" style="89" customWidth="1"/>
    <col min="5" max="16384" width="9" style="89"/>
  </cols>
  <sheetData>
    <row r="1" ht="19.2" customHeight="1" spans="1:1">
      <c r="A1" s="90" t="s">
        <v>722</v>
      </c>
    </row>
    <row r="2" ht="23.4" customHeight="1" spans="1:4">
      <c r="A2" s="91" t="s">
        <v>723</v>
      </c>
      <c r="B2" s="91"/>
      <c r="C2" s="91"/>
      <c r="D2" s="91"/>
    </row>
    <row r="3" ht="17.4" customHeight="1" spans="1:4">
      <c r="A3" s="92"/>
      <c r="B3" s="93"/>
      <c r="C3" s="93"/>
      <c r="D3" s="94" t="s">
        <v>614</v>
      </c>
    </row>
    <row r="4" ht="28.5" spans="1:4">
      <c r="A4" s="95" t="s">
        <v>677</v>
      </c>
      <c r="B4" s="96" t="s">
        <v>4</v>
      </c>
      <c r="C4" s="96" t="s">
        <v>5</v>
      </c>
      <c r="D4" s="97" t="s">
        <v>6</v>
      </c>
    </row>
    <row r="5" ht="22.65" customHeight="1" spans="1:4">
      <c r="A5" s="98" t="s">
        <v>702</v>
      </c>
      <c r="B5" s="98"/>
      <c r="C5" s="98"/>
      <c r="D5" s="98"/>
    </row>
    <row r="6" ht="22.65" customHeight="1" spans="1:4">
      <c r="A6" s="99" t="s">
        <v>168</v>
      </c>
      <c r="B6" s="98"/>
      <c r="C6" s="98"/>
      <c r="D6" s="98"/>
    </row>
    <row r="7" ht="22.65" customHeight="1" spans="1:4">
      <c r="A7" s="98" t="s">
        <v>703</v>
      </c>
      <c r="B7" s="98"/>
      <c r="C7" s="98">
        <v>190</v>
      </c>
      <c r="D7" s="100">
        <f t="shared" ref="D7:D15" si="0">B7/C7*100</f>
        <v>0</v>
      </c>
    </row>
    <row r="8" ht="22.65" customHeight="1" spans="1:4">
      <c r="A8" s="101" t="s">
        <v>724</v>
      </c>
      <c r="B8" s="98"/>
      <c r="C8" s="30">
        <v>76</v>
      </c>
      <c r="D8" s="100">
        <f t="shared" si="0"/>
        <v>0</v>
      </c>
    </row>
    <row r="9" ht="22.65" customHeight="1" spans="1:4">
      <c r="A9" s="101" t="s">
        <v>725</v>
      </c>
      <c r="B9" s="98"/>
      <c r="C9" s="30">
        <v>30</v>
      </c>
      <c r="D9" s="100">
        <f t="shared" si="0"/>
        <v>0</v>
      </c>
    </row>
    <row r="10" ht="22.65" customHeight="1" spans="1:4">
      <c r="A10" s="101" t="s">
        <v>726</v>
      </c>
      <c r="B10" s="98"/>
      <c r="C10" s="30">
        <v>46</v>
      </c>
      <c r="D10" s="100">
        <f t="shared" si="0"/>
        <v>0</v>
      </c>
    </row>
    <row r="11" ht="22.65" customHeight="1" spans="1:4">
      <c r="A11" s="101" t="s">
        <v>727</v>
      </c>
      <c r="B11" s="98"/>
      <c r="C11" s="30">
        <v>114</v>
      </c>
      <c r="D11" s="100">
        <f t="shared" si="0"/>
        <v>0</v>
      </c>
    </row>
    <row r="12" ht="22.65" customHeight="1" spans="1:4">
      <c r="A12" s="101" t="s">
        <v>728</v>
      </c>
      <c r="B12" s="98"/>
      <c r="C12" s="30">
        <v>69</v>
      </c>
      <c r="D12" s="100">
        <f t="shared" si="0"/>
        <v>0</v>
      </c>
    </row>
    <row r="13" ht="22.65" customHeight="1" spans="1:4">
      <c r="A13" s="101" t="s">
        <v>729</v>
      </c>
      <c r="B13" s="98"/>
      <c r="C13" s="30">
        <v>45</v>
      </c>
      <c r="D13" s="100">
        <f t="shared" si="0"/>
        <v>0</v>
      </c>
    </row>
    <row r="14" ht="22.65" customHeight="1" spans="1:4">
      <c r="A14" s="98" t="s">
        <v>704</v>
      </c>
      <c r="B14" s="98"/>
      <c r="C14" s="98"/>
      <c r="D14" s="100"/>
    </row>
    <row r="15" ht="22.65" customHeight="1" spans="1:4">
      <c r="A15" s="99" t="s">
        <v>168</v>
      </c>
      <c r="B15" s="98"/>
      <c r="C15" s="98"/>
      <c r="D15" s="100"/>
    </row>
    <row r="16" ht="22.65" customHeight="1" spans="1:4">
      <c r="A16" s="98" t="s">
        <v>705</v>
      </c>
      <c r="B16" s="98">
        <v>32641</v>
      </c>
      <c r="C16" s="98">
        <v>19695</v>
      </c>
      <c r="D16" s="100">
        <f>B16/C16*100</f>
        <v>165.73</v>
      </c>
    </row>
    <row r="17" ht="22.65" customHeight="1" spans="1:4">
      <c r="A17" s="101" t="s">
        <v>730</v>
      </c>
      <c r="B17" s="98">
        <v>27641</v>
      </c>
      <c r="C17" s="30">
        <v>15056</v>
      </c>
      <c r="D17" s="100">
        <f t="shared" ref="D17:D48" si="1">B17/C17*100</f>
        <v>183.59</v>
      </c>
    </row>
    <row r="18" ht="22.65" customHeight="1" spans="1:4">
      <c r="A18" s="101" t="s">
        <v>731</v>
      </c>
      <c r="B18" s="98">
        <f>920+12500</f>
        <v>13420</v>
      </c>
      <c r="C18" s="30">
        <v>5072</v>
      </c>
      <c r="D18" s="100">
        <f t="shared" si="1"/>
        <v>264.59</v>
      </c>
    </row>
    <row r="19" ht="22.65" customHeight="1" spans="1:4">
      <c r="A19" s="101" t="s">
        <v>732</v>
      </c>
      <c r="B19" s="98"/>
      <c r="C19" s="30">
        <v>0</v>
      </c>
      <c r="D19" s="100"/>
    </row>
    <row r="20" ht="22.65" customHeight="1" spans="1:4">
      <c r="A20" s="101" t="s">
        <v>733</v>
      </c>
      <c r="B20" s="98">
        <f>500+100*3</f>
        <v>800</v>
      </c>
      <c r="C20" s="30">
        <v>4431</v>
      </c>
      <c r="D20" s="100">
        <f t="shared" si="1"/>
        <v>18.05</v>
      </c>
    </row>
    <row r="21" ht="22.65" customHeight="1" spans="1:4">
      <c r="A21" s="101" t="s">
        <v>734</v>
      </c>
      <c r="B21" s="98">
        <f>2141+1000+630+500+200+40</f>
        <v>4511</v>
      </c>
      <c r="C21" s="30">
        <v>3085</v>
      </c>
      <c r="D21" s="100">
        <f t="shared" si="1"/>
        <v>146.22</v>
      </c>
    </row>
    <row r="22" ht="22.65" customHeight="1" spans="1:4">
      <c r="A22" s="101" t="s">
        <v>735</v>
      </c>
      <c r="B22" s="98">
        <f>740+1000</f>
        <v>1740</v>
      </c>
      <c r="C22" s="30">
        <v>821</v>
      </c>
      <c r="D22" s="100">
        <f t="shared" si="1"/>
        <v>211.94</v>
      </c>
    </row>
    <row r="23" ht="22.65" customHeight="1" spans="1:4">
      <c r="A23" s="101" t="s">
        <v>736</v>
      </c>
      <c r="B23" s="98">
        <v>420</v>
      </c>
      <c r="C23" s="30">
        <v>250</v>
      </c>
      <c r="D23" s="100">
        <f t="shared" si="1"/>
        <v>168</v>
      </c>
    </row>
    <row r="24" ht="22.65" customHeight="1" spans="1:4">
      <c r="A24" s="101" t="s">
        <v>737</v>
      </c>
      <c r="B24" s="30">
        <f>1500+5250</f>
        <v>6750</v>
      </c>
      <c r="C24" s="30">
        <v>1397</v>
      </c>
      <c r="D24" s="100">
        <f t="shared" si="1"/>
        <v>483.18</v>
      </c>
    </row>
    <row r="25" ht="22.65" customHeight="1" spans="1:4">
      <c r="A25" s="101" t="s">
        <v>738</v>
      </c>
      <c r="B25" s="102">
        <v>2000</v>
      </c>
      <c r="C25" s="30">
        <v>1470</v>
      </c>
      <c r="D25" s="100">
        <f t="shared" si="1"/>
        <v>136.05</v>
      </c>
    </row>
    <row r="26" ht="22.65" customHeight="1" spans="1:4">
      <c r="A26" s="101" t="s">
        <v>739</v>
      </c>
      <c r="B26" s="30">
        <v>1500</v>
      </c>
      <c r="C26" s="30">
        <v>1195</v>
      </c>
      <c r="D26" s="100">
        <f t="shared" si="1"/>
        <v>125.52</v>
      </c>
    </row>
    <row r="27" ht="22.65" customHeight="1" spans="1:4">
      <c r="A27" s="101" t="s">
        <v>740</v>
      </c>
      <c r="B27" s="30">
        <v>500</v>
      </c>
      <c r="C27" s="30">
        <v>275</v>
      </c>
      <c r="D27" s="100">
        <f t="shared" si="1"/>
        <v>181.82</v>
      </c>
    </row>
    <row r="28" ht="22.65" customHeight="1" spans="1:4">
      <c r="A28" s="101" t="s">
        <v>741</v>
      </c>
      <c r="B28" s="102">
        <v>1300</v>
      </c>
      <c r="C28" s="30">
        <v>450</v>
      </c>
      <c r="D28" s="100">
        <f t="shared" si="1"/>
        <v>288.89</v>
      </c>
    </row>
    <row r="29" ht="22.65" customHeight="1" spans="1:4">
      <c r="A29" s="101" t="s">
        <v>731</v>
      </c>
      <c r="B29" s="30">
        <v>1300</v>
      </c>
      <c r="C29" s="30">
        <v>450</v>
      </c>
      <c r="D29" s="100">
        <f t="shared" si="1"/>
        <v>288.89</v>
      </c>
    </row>
    <row r="30" ht="22.65" customHeight="1" spans="1:4">
      <c r="A30" s="101" t="s">
        <v>742</v>
      </c>
      <c r="B30" s="102">
        <v>600</v>
      </c>
      <c r="C30" s="30">
        <v>279</v>
      </c>
      <c r="D30" s="100">
        <f t="shared" si="1"/>
        <v>215.05</v>
      </c>
    </row>
    <row r="31" ht="22.65" customHeight="1" spans="1:4">
      <c r="A31" s="101" t="s">
        <v>743</v>
      </c>
      <c r="B31" s="102"/>
      <c r="C31" s="30">
        <v>914</v>
      </c>
      <c r="D31" s="100">
        <f t="shared" si="1"/>
        <v>0</v>
      </c>
    </row>
    <row r="32" ht="22.65" customHeight="1" spans="1:4">
      <c r="A32" s="101" t="s">
        <v>744</v>
      </c>
      <c r="B32" s="30"/>
      <c r="C32" s="30">
        <v>100</v>
      </c>
      <c r="D32" s="100">
        <f t="shared" si="1"/>
        <v>0</v>
      </c>
    </row>
    <row r="33" ht="22.65" customHeight="1" spans="1:4">
      <c r="A33" s="101" t="s">
        <v>745</v>
      </c>
      <c r="B33" s="30"/>
      <c r="C33" s="30">
        <v>757</v>
      </c>
      <c r="D33" s="100">
        <f t="shared" si="1"/>
        <v>0</v>
      </c>
    </row>
    <row r="34" ht="22.65" customHeight="1" spans="1:4">
      <c r="A34" s="101" t="s">
        <v>746</v>
      </c>
      <c r="B34" s="30"/>
      <c r="C34" s="30">
        <v>57</v>
      </c>
      <c r="D34" s="100">
        <f t="shared" si="1"/>
        <v>0</v>
      </c>
    </row>
    <row r="35" ht="22.65" customHeight="1" spans="1:4">
      <c r="A35" s="101" t="s">
        <v>747</v>
      </c>
      <c r="B35" s="102">
        <v>500</v>
      </c>
      <c r="C35" s="30">
        <v>825</v>
      </c>
      <c r="D35" s="100">
        <f t="shared" si="1"/>
        <v>60.61</v>
      </c>
    </row>
    <row r="36" ht="22.65" customHeight="1" spans="1:4">
      <c r="A36" s="101" t="s">
        <v>739</v>
      </c>
      <c r="B36" s="30"/>
      <c r="C36" s="30">
        <v>339</v>
      </c>
      <c r="D36" s="100">
        <f t="shared" si="1"/>
        <v>0</v>
      </c>
    </row>
    <row r="37" ht="22.65" customHeight="1" spans="1:4">
      <c r="A37" s="101" t="s">
        <v>748</v>
      </c>
      <c r="B37" s="30">
        <v>410</v>
      </c>
      <c r="C37" s="30">
        <v>395</v>
      </c>
      <c r="D37" s="100">
        <f t="shared" si="1"/>
        <v>103.8</v>
      </c>
    </row>
    <row r="38" ht="22.65" customHeight="1" spans="1:4">
      <c r="A38" s="101" t="s">
        <v>749</v>
      </c>
      <c r="B38" s="30">
        <v>90</v>
      </c>
      <c r="C38" s="30">
        <v>91</v>
      </c>
      <c r="D38" s="100">
        <f t="shared" si="1"/>
        <v>98.9</v>
      </c>
    </row>
    <row r="39" ht="22.65" customHeight="1" spans="1:4">
      <c r="A39" s="101" t="s">
        <v>750</v>
      </c>
      <c r="B39" s="30">
        <v>600</v>
      </c>
      <c r="C39" s="30">
        <v>701</v>
      </c>
      <c r="D39" s="100">
        <f t="shared" si="1"/>
        <v>85.59</v>
      </c>
    </row>
    <row r="40" ht="22.65" customHeight="1" spans="1:4">
      <c r="A40" s="101" t="s">
        <v>751</v>
      </c>
      <c r="B40" s="30">
        <v>600</v>
      </c>
      <c r="C40" s="30">
        <v>701</v>
      </c>
      <c r="D40" s="100">
        <f t="shared" si="1"/>
        <v>85.59</v>
      </c>
    </row>
    <row r="41" ht="22.65" customHeight="1" spans="1:4">
      <c r="A41" s="99" t="s">
        <v>168</v>
      </c>
      <c r="B41" s="98"/>
      <c r="C41" s="98"/>
      <c r="D41" s="100"/>
    </row>
    <row r="42" ht="22.65" customHeight="1" spans="1:4">
      <c r="A42" s="98" t="s">
        <v>706</v>
      </c>
      <c r="B42" s="98"/>
      <c r="C42" s="98">
        <v>835</v>
      </c>
      <c r="D42" s="100">
        <f t="shared" si="1"/>
        <v>0</v>
      </c>
    </row>
    <row r="43" ht="22.65" customHeight="1" spans="1:4">
      <c r="A43" s="103" t="s">
        <v>752</v>
      </c>
      <c r="B43" s="102"/>
      <c r="C43" s="30">
        <v>120</v>
      </c>
      <c r="D43" s="100">
        <f t="shared" si="1"/>
        <v>0</v>
      </c>
    </row>
    <row r="44" ht="22.65" customHeight="1" spans="1:4">
      <c r="A44" s="101" t="s">
        <v>753</v>
      </c>
      <c r="B44" s="30"/>
      <c r="C44" s="30">
        <v>120</v>
      </c>
      <c r="D44" s="100">
        <f t="shared" si="1"/>
        <v>0</v>
      </c>
    </row>
    <row r="45" ht="22.65" customHeight="1" spans="1:4">
      <c r="A45" s="101" t="s">
        <v>754</v>
      </c>
      <c r="B45" s="102"/>
      <c r="C45" s="30">
        <v>103</v>
      </c>
      <c r="D45" s="100">
        <f t="shared" si="1"/>
        <v>0</v>
      </c>
    </row>
    <row r="46" ht="22.65" customHeight="1" spans="1:4">
      <c r="A46" s="101" t="s">
        <v>729</v>
      </c>
      <c r="B46" s="30"/>
      <c r="C46" s="30">
        <v>103</v>
      </c>
      <c r="D46" s="100">
        <f t="shared" si="1"/>
        <v>0</v>
      </c>
    </row>
    <row r="47" ht="22.65" customHeight="1" spans="1:4">
      <c r="A47" s="101" t="s">
        <v>755</v>
      </c>
      <c r="B47" s="102"/>
      <c r="C47" s="30">
        <v>612</v>
      </c>
      <c r="D47" s="100">
        <f t="shared" si="1"/>
        <v>0</v>
      </c>
    </row>
    <row r="48" ht="22.65" customHeight="1" spans="1:4">
      <c r="A48" s="101" t="s">
        <v>756</v>
      </c>
      <c r="B48" s="30"/>
      <c r="C48" s="30">
        <v>612</v>
      </c>
      <c r="D48" s="100">
        <f t="shared" si="1"/>
        <v>0</v>
      </c>
    </row>
    <row r="49" ht="22.65" customHeight="1" spans="1:4">
      <c r="A49" s="98" t="s">
        <v>707</v>
      </c>
      <c r="B49" s="98"/>
      <c r="C49" s="98"/>
      <c r="D49" s="98"/>
    </row>
    <row r="50" ht="22.65" customHeight="1" spans="1:4">
      <c r="A50" s="99" t="s">
        <v>168</v>
      </c>
      <c r="B50" s="98"/>
      <c r="C50" s="98"/>
      <c r="D50" s="98"/>
    </row>
    <row r="51" ht="22.65" customHeight="1" spans="1:4">
      <c r="A51" s="98" t="s">
        <v>708</v>
      </c>
      <c r="B51" s="98"/>
      <c r="C51" s="98"/>
      <c r="D51" s="98"/>
    </row>
    <row r="52" ht="22.65" customHeight="1" spans="1:4">
      <c r="A52" s="99" t="s">
        <v>168</v>
      </c>
      <c r="B52" s="98"/>
      <c r="C52" s="98"/>
      <c r="D52" s="98"/>
    </row>
    <row r="53" ht="22.65" customHeight="1" spans="1:4">
      <c r="A53" s="98" t="s">
        <v>709</v>
      </c>
      <c r="B53" s="98"/>
      <c r="C53" s="98">
        <v>20</v>
      </c>
      <c r="D53" s="100">
        <f t="shared" ref="D53:D73" si="2">B53/C53*100</f>
        <v>0</v>
      </c>
    </row>
    <row r="54" ht="22.65" customHeight="1" spans="1:4">
      <c r="A54" s="101" t="s">
        <v>757</v>
      </c>
      <c r="B54" s="98"/>
      <c r="C54" s="98">
        <v>20</v>
      </c>
      <c r="D54" s="100">
        <f t="shared" si="2"/>
        <v>0</v>
      </c>
    </row>
    <row r="55" ht="22.65" customHeight="1" spans="1:4">
      <c r="A55" s="101" t="s">
        <v>758</v>
      </c>
      <c r="B55" s="98"/>
      <c r="C55" s="98">
        <v>20</v>
      </c>
      <c r="D55" s="100">
        <f t="shared" si="2"/>
        <v>0</v>
      </c>
    </row>
    <row r="56" ht="22.65" customHeight="1" spans="1:4">
      <c r="A56" s="99" t="s">
        <v>168</v>
      </c>
      <c r="B56" s="98"/>
      <c r="C56" s="98"/>
      <c r="D56" s="100"/>
    </row>
    <row r="57" ht="22.65" customHeight="1" spans="1:4">
      <c r="A57" s="98" t="s">
        <v>710</v>
      </c>
      <c r="B57" s="98">
        <v>300</v>
      </c>
      <c r="C57" s="98">
        <v>8084</v>
      </c>
      <c r="D57" s="100">
        <f t="shared" si="2"/>
        <v>3.71</v>
      </c>
    </row>
    <row r="58" ht="22.65" customHeight="1" spans="1:4">
      <c r="A58" s="101" t="s">
        <v>759</v>
      </c>
      <c r="B58" s="98"/>
      <c r="C58" s="98">
        <v>31</v>
      </c>
      <c r="D58" s="100">
        <f t="shared" si="2"/>
        <v>0</v>
      </c>
    </row>
    <row r="59" ht="22.65" customHeight="1" spans="1:4">
      <c r="A59" s="101" t="s">
        <v>760</v>
      </c>
      <c r="B59" s="98"/>
      <c r="C59" s="98">
        <v>31</v>
      </c>
      <c r="D59" s="100">
        <f t="shared" si="2"/>
        <v>0</v>
      </c>
    </row>
    <row r="60" ht="22.65" customHeight="1" spans="1:4">
      <c r="A60" s="101" t="s">
        <v>761</v>
      </c>
      <c r="B60" s="102"/>
      <c r="C60" s="30">
        <v>436</v>
      </c>
      <c r="D60" s="100">
        <f t="shared" si="2"/>
        <v>0</v>
      </c>
    </row>
    <row r="61" ht="22.65" customHeight="1" spans="1:4">
      <c r="A61" s="101" t="s">
        <v>762</v>
      </c>
      <c r="B61" s="30"/>
      <c r="C61" s="30">
        <v>240</v>
      </c>
      <c r="D61" s="100">
        <f t="shared" si="2"/>
        <v>0</v>
      </c>
    </row>
    <row r="62" ht="22.65" customHeight="1" spans="1:4">
      <c r="A62" s="101" t="s">
        <v>763</v>
      </c>
      <c r="B62" s="30"/>
      <c r="C62" s="30">
        <v>143</v>
      </c>
      <c r="D62" s="100">
        <f t="shared" si="2"/>
        <v>0</v>
      </c>
    </row>
    <row r="63" ht="22.65" customHeight="1" spans="1:4">
      <c r="A63" s="101" t="s">
        <v>764</v>
      </c>
      <c r="B63" s="30"/>
      <c r="C63" s="30">
        <v>6</v>
      </c>
      <c r="D63" s="100">
        <f t="shared" si="2"/>
        <v>0</v>
      </c>
    </row>
    <row r="64" ht="22.65" customHeight="1" spans="1:4">
      <c r="A64" s="101" t="s">
        <v>765</v>
      </c>
      <c r="B64" s="30"/>
      <c r="C64" s="30">
        <v>0</v>
      </c>
      <c r="D64" s="100"/>
    </row>
    <row r="65" ht="22.65" customHeight="1" spans="1:4">
      <c r="A65" s="101" t="s">
        <v>766</v>
      </c>
      <c r="B65" s="30"/>
      <c r="C65" s="30">
        <v>45</v>
      </c>
      <c r="D65" s="100">
        <f t="shared" si="2"/>
        <v>0</v>
      </c>
    </row>
    <row r="66" ht="22.65" customHeight="1" spans="1:4">
      <c r="A66" s="101" t="s">
        <v>767</v>
      </c>
      <c r="B66" s="30"/>
      <c r="C66" s="30">
        <v>2</v>
      </c>
      <c r="D66" s="100">
        <f t="shared" si="2"/>
        <v>0</v>
      </c>
    </row>
    <row r="67" ht="22.65" customHeight="1" spans="1:4">
      <c r="A67" s="101" t="s">
        <v>768</v>
      </c>
      <c r="B67" s="30">
        <v>300</v>
      </c>
      <c r="C67" s="30">
        <v>7617</v>
      </c>
      <c r="D67" s="100">
        <f t="shared" si="2"/>
        <v>3.94</v>
      </c>
    </row>
    <row r="68" ht="22.65" customHeight="1" spans="1:4">
      <c r="A68" s="98" t="s">
        <v>711</v>
      </c>
      <c r="B68" s="98"/>
      <c r="C68" s="98">
        <v>1671</v>
      </c>
      <c r="D68" s="100">
        <f t="shared" si="2"/>
        <v>0</v>
      </c>
    </row>
    <row r="69" ht="22.65" customHeight="1" spans="1:4">
      <c r="A69" s="101" t="s">
        <v>769</v>
      </c>
      <c r="B69" s="30"/>
      <c r="C69" s="30">
        <v>1671</v>
      </c>
      <c r="D69" s="100">
        <f t="shared" si="2"/>
        <v>0</v>
      </c>
    </row>
    <row r="70" ht="22.65" customHeight="1" spans="1:4">
      <c r="A70" s="99" t="s">
        <v>168</v>
      </c>
      <c r="B70" s="98"/>
      <c r="C70" s="98"/>
      <c r="D70" s="100"/>
    </row>
    <row r="71" ht="22.65" customHeight="1" spans="1:4">
      <c r="A71" s="98" t="s">
        <v>712</v>
      </c>
      <c r="B71" s="98"/>
      <c r="C71" s="98">
        <v>75</v>
      </c>
      <c r="D71" s="100">
        <f t="shared" si="2"/>
        <v>0</v>
      </c>
    </row>
    <row r="72" ht="22.65" customHeight="1" spans="1:4">
      <c r="A72" s="101" t="s">
        <v>770</v>
      </c>
      <c r="B72" s="30"/>
      <c r="C72" s="30">
        <v>75</v>
      </c>
      <c r="D72" s="100">
        <f t="shared" si="2"/>
        <v>0</v>
      </c>
    </row>
    <row r="73" ht="22.65" customHeight="1" spans="1:4">
      <c r="A73" s="95" t="s">
        <v>713</v>
      </c>
      <c r="B73" s="98">
        <v>32941</v>
      </c>
      <c r="C73" s="98">
        <v>30570</v>
      </c>
      <c r="D73" s="100">
        <f t="shared" si="2"/>
        <v>107.76</v>
      </c>
    </row>
    <row r="74" ht="22.65" customHeight="1" spans="1:4">
      <c r="A74" s="104" t="s">
        <v>714</v>
      </c>
      <c r="B74" s="98"/>
      <c r="C74" s="98">
        <v>68132</v>
      </c>
      <c r="D74" s="98"/>
    </row>
    <row r="75" ht="22.65" customHeight="1" spans="1:4">
      <c r="A75" s="104" t="s">
        <v>76</v>
      </c>
      <c r="B75" s="98"/>
      <c r="C75" s="98"/>
      <c r="D75" s="98"/>
    </row>
    <row r="76" ht="22.65" customHeight="1" spans="1:4">
      <c r="A76" s="105" t="s">
        <v>715</v>
      </c>
      <c r="B76" s="98"/>
      <c r="C76" s="98"/>
      <c r="D76" s="98"/>
    </row>
    <row r="77" ht="22.65" customHeight="1" spans="1:4">
      <c r="A77" s="105" t="s">
        <v>716</v>
      </c>
      <c r="B77" s="98"/>
      <c r="C77" s="98">
        <v>1375</v>
      </c>
      <c r="D77" s="98"/>
    </row>
    <row r="78" ht="22.65" customHeight="1" spans="1:4">
      <c r="A78" s="105" t="s">
        <v>717</v>
      </c>
      <c r="B78" s="98">
        <v>14500</v>
      </c>
      <c r="C78" s="98">
        <v>7703</v>
      </c>
      <c r="D78" s="98"/>
    </row>
    <row r="79" ht="22.65" customHeight="1" spans="1:4">
      <c r="A79" s="105" t="s">
        <v>718</v>
      </c>
      <c r="B79" s="98"/>
      <c r="C79" s="98"/>
      <c r="D79" s="98"/>
    </row>
    <row r="80" ht="22.65" customHeight="1" spans="1:4">
      <c r="A80" s="105" t="s">
        <v>719</v>
      </c>
      <c r="B80" s="106"/>
      <c r="C80" s="106">
        <v>4952</v>
      </c>
      <c r="D80" s="106"/>
    </row>
    <row r="81" ht="22.65" customHeight="1" spans="1:4">
      <c r="A81" s="95" t="s">
        <v>74</v>
      </c>
      <c r="B81" s="106">
        <v>47441</v>
      </c>
      <c r="C81" s="106">
        <v>112732</v>
      </c>
      <c r="D81" s="106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87" fitToHeight="0" orientation="portrait"/>
  <headerFooter>
    <oddFooter>&amp;C附表1-12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N13" sqref="N13"/>
    </sheetView>
  </sheetViews>
  <sheetFormatPr defaultColWidth="9" defaultRowHeight="14.25"/>
  <cols>
    <col min="1" max="1" width="23" customWidth="1"/>
    <col min="2" max="6" width="9.9" customWidth="1"/>
    <col min="7" max="9" width="7.5" customWidth="1"/>
    <col min="10" max="10" width="15.1" customWidth="1"/>
  </cols>
  <sheetData>
    <row r="1" ht="18.6" customHeight="1" spans="1:1">
      <c r="A1" s="66" t="s">
        <v>771</v>
      </c>
    </row>
    <row r="2" ht="20.25" spans="1:10">
      <c r="A2" s="67" t="s">
        <v>772</v>
      </c>
      <c r="B2" s="67"/>
      <c r="C2" s="67"/>
      <c r="D2" s="67"/>
      <c r="E2" s="67"/>
      <c r="F2" s="67"/>
      <c r="G2" s="67"/>
      <c r="H2" s="67"/>
      <c r="I2" s="67"/>
      <c r="J2" s="67"/>
    </row>
    <row r="3" spans="1:10">
      <c r="A3" s="85"/>
      <c r="B3" s="85"/>
      <c r="C3" s="85"/>
      <c r="D3" s="85"/>
      <c r="E3" s="85"/>
      <c r="F3" s="85"/>
      <c r="G3" s="85"/>
      <c r="H3" s="85"/>
      <c r="J3" s="87" t="s">
        <v>614</v>
      </c>
    </row>
    <row r="4" ht="23.4" customHeight="1" spans="1:10">
      <c r="A4" s="86" t="s">
        <v>537</v>
      </c>
      <c r="B4" s="76" t="s">
        <v>615</v>
      </c>
      <c r="C4" s="76" t="s">
        <v>616</v>
      </c>
      <c r="D4" s="76" t="s">
        <v>616</v>
      </c>
      <c r="E4" s="76" t="s">
        <v>616</v>
      </c>
      <c r="F4" s="76" t="s">
        <v>616</v>
      </c>
      <c r="G4" s="76" t="s">
        <v>773</v>
      </c>
      <c r="H4" s="76" t="s">
        <v>773</v>
      </c>
      <c r="I4" s="76" t="s">
        <v>773</v>
      </c>
      <c r="J4" s="88" t="s">
        <v>618</v>
      </c>
    </row>
    <row r="5" ht="25.35" customHeight="1" spans="1:10">
      <c r="A5" s="78" t="s">
        <v>702</v>
      </c>
      <c r="B5" s="78">
        <v>0</v>
      </c>
      <c r="C5" s="78">
        <v>0</v>
      </c>
      <c r="D5" s="78">
        <v>0</v>
      </c>
      <c r="E5" s="78">
        <v>0</v>
      </c>
      <c r="F5" s="78">
        <v>0</v>
      </c>
      <c r="G5" s="78">
        <v>0</v>
      </c>
      <c r="H5" s="78">
        <v>0</v>
      </c>
      <c r="I5" s="78">
        <v>0</v>
      </c>
      <c r="J5" s="78">
        <v>0</v>
      </c>
    </row>
    <row r="6" ht="25.35" customHeight="1" spans="1:10">
      <c r="A6" s="78" t="s">
        <v>703</v>
      </c>
      <c r="B6" s="78">
        <v>0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</row>
    <row r="7" ht="25.35" customHeight="1" spans="1:10">
      <c r="A7" s="78" t="s">
        <v>704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</row>
    <row r="8" ht="25.35" customHeight="1" spans="1:10">
      <c r="A8" s="78" t="s">
        <v>705</v>
      </c>
      <c r="B8" s="78">
        <v>0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</row>
    <row r="9" ht="25.35" customHeight="1" spans="1:10">
      <c r="A9" s="78" t="s">
        <v>706</v>
      </c>
      <c r="B9" s="78">
        <v>0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</row>
    <row r="10" ht="25.35" customHeight="1" spans="1:10">
      <c r="A10" s="78" t="s">
        <v>707</v>
      </c>
      <c r="B10" s="78">
        <v>0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</row>
    <row r="11" ht="25.35" customHeight="1" spans="1:10">
      <c r="A11" s="78" t="s">
        <v>708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</row>
    <row r="12" ht="25.35" customHeight="1" spans="1:10">
      <c r="A12" s="78" t="s">
        <v>709</v>
      </c>
      <c r="B12" s="78">
        <v>0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</row>
    <row r="13" ht="25.35" customHeight="1" spans="1:10">
      <c r="A13" s="78" t="s">
        <v>710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</row>
    <row r="14" ht="25.35" customHeight="1" spans="1:10">
      <c r="A14" s="78" t="s">
        <v>711</v>
      </c>
      <c r="B14" s="78">
        <v>0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</row>
    <row r="15" ht="25.35" customHeight="1" spans="1:10">
      <c r="A15" s="78" t="s">
        <v>712</v>
      </c>
      <c r="B15" s="78">
        <v>0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</row>
    <row r="16" s="84" customFormat="1" ht="25.35" customHeight="1" spans="1:10">
      <c r="A16" s="76" t="s">
        <v>713</v>
      </c>
      <c r="B16" s="78">
        <v>0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</row>
    <row r="17" spans="1:1">
      <c r="A17" t="s">
        <v>774</v>
      </c>
    </row>
  </sheetData>
  <mergeCells count="1">
    <mergeCell ref="A2:J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>
    <oddFooter>&amp;C附表1-13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5" sqref="A15"/>
    </sheetView>
  </sheetViews>
  <sheetFormatPr defaultColWidth="9" defaultRowHeight="14.25" outlineLevelCol="3"/>
  <cols>
    <col min="1" max="1" width="39" customWidth="1"/>
    <col min="2" max="3" width="12.4" customWidth="1"/>
    <col min="4" max="4" width="13.7" customWidth="1"/>
  </cols>
  <sheetData>
    <row r="1" ht="18.6" customHeight="1" spans="1:1">
      <c r="A1" s="66" t="s">
        <v>775</v>
      </c>
    </row>
    <row r="2" ht="27" customHeight="1" spans="1:4">
      <c r="A2" s="67" t="s">
        <v>776</v>
      </c>
      <c r="B2" s="67"/>
      <c r="C2" s="67"/>
      <c r="D2" s="67"/>
    </row>
    <row r="3" spans="1:4">
      <c r="A3" s="68"/>
      <c r="B3" s="69"/>
      <c r="C3" s="69"/>
      <c r="D3" s="70" t="s">
        <v>614</v>
      </c>
    </row>
    <row r="4" ht="32.4" customHeight="1" spans="1:4">
      <c r="A4" s="71" t="s">
        <v>537</v>
      </c>
      <c r="B4" s="71" t="s">
        <v>4</v>
      </c>
      <c r="C4" s="71" t="s">
        <v>5</v>
      </c>
      <c r="D4" s="71" t="s">
        <v>6</v>
      </c>
    </row>
    <row r="5" ht="30.6" customHeight="1" spans="1:4">
      <c r="A5" s="78" t="s">
        <v>777</v>
      </c>
      <c r="B5" s="78">
        <v>0</v>
      </c>
      <c r="C5" s="78">
        <v>0</v>
      </c>
      <c r="D5" s="78">
        <v>0</v>
      </c>
    </row>
    <row r="6" ht="30.6" customHeight="1" spans="1:4">
      <c r="A6" s="78" t="s">
        <v>778</v>
      </c>
      <c r="B6" s="78">
        <v>0</v>
      </c>
      <c r="C6" s="78">
        <v>0</v>
      </c>
      <c r="D6" s="78">
        <v>0</v>
      </c>
    </row>
    <row r="7" ht="30.6" customHeight="1" spans="1:4">
      <c r="A7" s="78" t="s">
        <v>779</v>
      </c>
      <c r="B7" s="78">
        <v>0</v>
      </c>
      <c r="C7" s="78">
        <v>0</v>
      </c>
      <c r="D7" s="78">
        <v>0</v>
      </c>
    </row>
    <row r="8" ht="30.6" customHeight="1" spans="1:4">
      <c r="A8" s="78" t="s">
        <v>780</v>
      </c>
      <c r="B8" s="78">
        <v>0</v>
      </c>
      <c r="C8" s="78">
        <v>0</v>
      </c>
      <c r="D8" s="78">
        <v>0</v>
      </c>
    </row>
    <row r="9" ht="30.6" customHeight="1" spans="1:4">
      <c r="A9" s="78" t="s">
        <v>781</v>
      </c>
      <c r="B9" s="78">
        <v>0</v>
      </c>
      <c r="C9" s="78">
        <v>0</v>
      </c>
      <c r="D9" s="78">
        <v>0</v>
      </c>
    </row>
    <row r="10" ht="30.6" customHeight="1" spans="1:4">
      <c r="A10" s="76" t="s">
        <v>782</v>
      </c>
      <c r="B10" s="78">
        <v>0</v>
      </c>
      <c r="C10" s="78">
        <v>0</v>
      </c>
      <c r="D10" s="78">
        <v>0</v>
      </c>
    </row>
    <row r="11" ht="30.6" customHeight="1" spans="1:4">
      <c r="A11" s="82" t="s">
        <v>783</v>
      </c>
      <c r="B11" s="78">
        <v>0</v>
      </c>
      <c r="C11" s="78">
        <v>0</v>
      </c>
      <c r="D11" s="78">
        <v>0</v>
      </c>
    </row>
    <row r="12" ht="30.6" customHeight="1" spans="1:4">
      <c r="A12" s="82" t="s">
        <v>784</v>
      </c>
      <c r="B12" s="78">
        <v>0</v>
      </c>
      <c r="C12" s="78">
        <v>0</v>
      </c>
      <c r="D12" s="78">
        <v>0</v>
      </c>
    </row>
    <row r="13" ht="30.6" customHeight="1" spans="1:4">
      <c r="A13" s="83" t="s">
        <v>46</v>
      </c>
      <c r="B13" s="78">
        <v>0</v>
      </c>
      <c r="C13" s="78">
        <v>0</v>
      </c>
      <c r="D13" s="78">
        <v>0</v>
      </c>
    </row>
    <row r="15" spans="1:1">
      <c r="A15" t="s">
        <v>785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&amp;C附表1-14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4" sqref="A14"/>
    </sheetView>
  </sheetViews>
  <sheetFormatPr defaultColWidth="9" defaultRowHeight="14.25" outlineLevelCol="3"/>
  <cols>
    <col min="1" max="1" width="33.9" customWidth="1"/>
    <col min="2" max="3" width="12.6" customWidth="1"/>
    <col min="4" max="4" width="16.5" customWidth="1"/>
  </cols>
  <sheetData>
    <row r="1" ht="23.4" customHeight="1" spans="1:1">
      <c r="A1" s="66" t="s">
        <v>786</v>
      </c>
    </row>
    <row r="2" ht="20.25" spans="1:4">
      <c r="A2" s="67" t="s">
        <v>787</v>
      </c>
      <c r="B2" s="67"/>
      <c r="C2" s="67"/>
      <c r="D2" s="67"/>
    </row>
    <row r="3" spans="1:4">
      <c r="A3" s="68"/>
      <c r="B3" s="69"/>
      <c r="C3" s="69"/>
      <c r="D3" s="69" t="s">
        <v>614</v>
      </c>
    </row>
    <row r="4" ht="39" customHeight="1" spans="1:4">
      <c r="A4" s="81" t="s">
        <v>537</v>
      </c>
      <c r="B4" s="81" t="s">
        <v>4</v>
      </c>
      <c r="C4" s="81" t="s">
        <v>5</v>
      </c>
      <c r="D4" s="81" t="s">
        <v>6</v>
      </c>
    </row>
    <row r="5" ht="31.2" customHeight="1" spans="1:4">
      <c r="A5" s="78" t="s">
        <v>788</v>
      </c>
      <c r="B5" s="78">
        <v>0</v>
      </c>
      <c r="C5" s="78">
        <v>0</v>
      </c>
      <c r="D5" s="78">
        <v>0</v>
      </c>
    </row>
    <row r="6" ht="31.2" customHeight="1" spans="1:4">
      <c r="A6" s="78" t="s">
        <v>789</v>
      </c>
      <c r="B6" s="78">
        <v>0</v>
      </c>
      <c r="C6" s="78">
        <v>0</v>
      </c>
      <c r="D6" s="78">
        <v>0</v>
      </c>
    </row>
    <row r="7" ht="31.2" customHeight="1" spans="1:4">
      <c r="A7" s="78" t="s">
        <v>790</v>
      </c>
      <c r="B7" s="78">
        <v>0</v>
      </c>
      <c r="C7" s="78">
        <v>0</v>
      </c>
      <c r="D7" s="78">
        <v>0</v>
      </c>
    </row>
    <row r="8" ht="31.2" customHeight="1" spans="1:4">
      <c r="A8" s="78" t="s">
        <v>791</v>
      </c>
      <c r="B8" s="78">
        <v>0</v>
      </c>
      <c r="C8" s="78">
        <v>0</v>
      </c>
      <c r="D8" s="78">
        <v>0</v>
      </c>
    </row>
    <row r="9" ht="31.2" customHeight="1" spans="1:4">
      <c r="A9" s="78" t="s">
        <v>792</v>
      </c>
      <c r="B9" s="78">
        <v>0</v>
      </c>
      <c r="C9" s="78">
        <v>0</v>
      </c>
      <c r="D9" s="78">
        <v>0</v>
      </c>
    </row>
    <row r="10" ht="31.2" customHeight="1" spans="1:4">
      <c r="A10" s="76" t="s">
        <v>74</v>
      </c>
      <c r="B10" s="78">
        <v>0</v>
      </c>
      <c r="C10" s="78">
        <v>0</v>
      </c>
      <c r="D10" s="78">
        <v>0</v>
      </c>
    </row>
    <row r="11" ht="31.2" customHeight="1" spans="1:4">
      <c r="A11" s="78" t="s">
        <v>793</v>
      </c>
      <c r="B11" s="78">
        <v>0</v>
      </c>
      <c r="C11" s="78">
        <v>0</v>
      </c>
      <c r="D11" s="78">
        <v>0</v>
      </c>
    </row>
    <row r="12" ht="31.2" customHeight="1" spans="1:4">
      <c r="A12" s="78" t="s">
        <v>794</v>
      </c>
      <c r="B12" s="78">
        <v>0</v>
      </c>
      <c r="C12" s="78">
        <v>0</v>
      </c>
      <c r="D12" s="78">
        <v>0</v>
      </c>
    </row>
    <row r="13" ht="31.2" customHeight="1" spans="1:4">
      <c r="A13" s="76" t="s">
        <v>90</v>
      </c>
      <c r="B13" s="78">
        <v>0</v>
      </c>
      <c r="C13" s="78">
        <v>0</v>
      </c>
      <c r="D13" s="78">
        <v>0</v>
      </c>
    </row>
    <row r="14" spans="1:1">
      <c r="A14" t="s">
        <v>785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&amp;C附表1-15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topLeftCell="A13" workbookViewId="0">
      <selection activeCell="A23" sqref="A23"/>
    </sheetView>
  </sheetViews>
  <sheetFormatPr defaultColWidth="9" defaultRowHeight="14.25" outlineLevelCol="3"/>
  <cols>
    <col min="1" max="1" width="38.5" customWidth="1"/>
    <col min="2" max="3" width="13" customWidth="1"/>
    <col min="4" max="4" width="13.5" customWidth="1"/>
  </cols>
  <sheetData>
    <row r="1" spans="1:1">
      <c r="A1" s="66" t="s">
        <v>795</v>
      </c>
    </row>
    <row r="2" ht="20.25" spans="1:4">
      <c r="A2" s="67" t="s">
        <v>796</v>
      </c>
      <c r="B2" s="67"/>
      <c r="C2" s="67"/>
      <c r="D2" s="67"/>
    </row>
    <row r="3" ht="24.6" customHeight="1" spans="1:4">
      <c r="A3" s="68"/>
      <c r="B3" s="69"/>
      <c r="C3" s="69"/>
      <c r="D3" s="70" t="s">
        <v>614</v>
      </c>
    </row>
    <row r="4" ht="40.2" customHeight="1" spans="1:4">
      <c r="A4" s="71" t="s">
        <v>537</v>
      </c>
      <c r="B4" s="71" t="s">
        <v>4</v>
      </c>
      <c r="C4" s="71" t="s">
        <v>5</v>
      </c>
      <c r="D4" s="71" t="s">
        <v>6</v>
      </c>
    </row>
    <row r="5" ht="23.4" customHeight="1" spans="1:4">
      <c r="A5" s="78" t="s">
        <v>777</v>
      </c>
      <c r="B5" s="78">
        <v>0</v>
      </c>
      <c r="C5" s="78">
        <v>0</v>
      </c>
      <c r="D5" s="78">
        <v>0</v>
      </c>
    </row>
    <row r="6" ht="23.4" customHeight="1" spans="1:4">
      <c r="A6" s="79" t="s">
        <v>797</v>
      </c>
      <c r="B6" s="78">
        <v>0</v>
      </c>
      <c r="C6" s="78">
        <v>0</v>
      </c>
      <c r="D6" s="78">
        <v>0</v>
      </c>
    </row>
    <row r="7" ht="23.4" customHeight="1" spans="1:4">
      <c r="A7" s="80" t="s">
        <v>798</v>
      </c>
      <c r="B7" s="78">
        <v>0</v>
      </c>
      <c r="C7" s="78">
        <v>0</v>
      </c>
      <c r="D7" s="78">
        <v>0</v>
      </c>
    </row>
    <row r="8" ht="23.4" customHeight="1" spans="1:4">
      <c r="A8" s="80" t="s">
        <v>798</v>
      </c>
      <c r="B8" s="78">
        <v>0</v>
      </c>
      <c r="C8" s="78">
        <v>0</v>
      </c>
      <c r="D8" s="78">
        <v>0</v>
      </c>
    </row>
    <row r="9" ht="23.4" customHeight="1" spans="1:4">
      <c r="A9" s="80" t="s">
        <v>798</v>
      </c>
      <c r="B9" s="78">
        <v>0</v>
      </c>
      <c r="C9" s="78">
        <v>0</v>
      </c>
      <c r="D9" s="78">
        <v>0</v>
      </c>
    </row>
    <row r="10" ht="23.4" customHeight="1" spans="1:4">
      <c r="A10" s="80" t="s">
        <v>798</v>
      </c>
      <c r="B10" s="78">
        <v>0</v>
      </c>
      <c r="C10" s="78">
        <v>0</v>
      </c>
      <c r="D10" s="78">
        <v>0</v>
      </c>
    </row>
    <row r="11" ht="23.4" customHeight="1" spans="1:4">
      <c r="A11" s="78" t="s">
        <v>778</v>
      </c>
      <c r="B11" s="78">
        <v>0</v>
      </c>
      <c r="C11" s="78">
        <v>0</v>
      </c>
      <c r="D11" s="78">
        <v>0</v>
      </c>
    </row>
    <row r="12" ht="23.4" customHeight="1" spans="1:4">
      <c r="A12" s="79" t="s">
        <v>799</v>
      </c>
      <c r="B12" s="78">
        <v>0</v>
      </c>
      <c r="C12" s="78">
        <v>0</v>
      </c>
      <c r="D12" s="78">
        <v>0</v>
      </c>
    </row>
    <row r="13" ht="23.4" customHeight="1" spans="1:4">
      <c r="A13" s="80" t="s">
        <v>800</v>
      </c>
      <c r="B13" s="78">
        <v>0</v>
      </c>
      <c r="C13" s="78">
        <v>0</v>
      </c>
      <c r="D13" s="78">
        <v>0</v>
      </c>
    </row>
    <row r="14" ht="23.4" customHeight="1" spans="1:4">
      <c r="A14" s="80" t="s">
        <v>801</v>
      </c>
      <c r="B14" s="78">
        <v>0</v>
      </c>
      <c r="C14" s="78">
        <v>0</v>
      </c>
      <c r="D14" s="78">
        <v>0</v>
      </c>
    </row>
    <row r="15" ht="23.4" customHeight="1" spans="1:4">
      <c r="A15" s="80" t="s">
        <v>802</v>
      </c>
      <c r="B15" s="78">
        <v>0</v>
      </c>
      <c r="C15" s="78">
        <v>0</v>
      </c>
      <c r="D15" s="78">
        <v>0</v>
      </c>
    </row>
    <row r="16" ht="23.4" customHeight="1" spans="1:4">
      <c r="A16" s="78" t="s">
        <v>779</v>
      </c>
      <c r="B16" s="78">
        <v>0</v>
      </c>
      <c r="C16" s="78">
        <v>0</v>
      </c>
      <c r="D16" s="78">
        <v>0</v>
      </c>
    </row>
    <row r="17" ht="23.4" customHeight="1" spans="1:4">
      <c r="A17" s="78" t="s">
        <v>780</v>
      </c>
      <c r="B17" s="78">
        <v>0</v>
      </c>
      <c r="C17" s="78">
        <v>0</v>
      </c>
      <c r="D17" s="78">
        <v>0</v>
      </c>
    </row>
    <row r="18" ht="23.4" customHeight="1" spans="1:4">
      <c r="A18" s="78" t="s">
        <v>781</v>
      </c>
      <c r="B18" s="78">
        <v>0</v>
      </c>
      <c r="C18" s="78">
        <v>0</v>
      </c>
      <c r="D18" s="78">
        <v>0</v>
      </c>
    </row>
    <row r="19" ht="23.4" customHeight="1" spans="1:4">
      <c r="A19" s="76" t="s">
        <v>782</v>
      </c>
      <c r="B19" s="78">
        <v>0</v>
      </c>
      <c r="C19" s="78">
        <v>0</v>
      </c>
      <c r="D19" s="78">
        <v>0</v>
      </c>
    </row>
    <row r="20" ht="23.4" customHeight="1" spans="1:4">
      <c r="A20" s="78" t="s">
        <v>783</v>
      </c>
      <c r="B20" s="78">
        <v>0</v>
      </c>
      <c r="C20" s="78">
        <v>0</v>
      </c>
      <c r="D20" s="78">
        <v>0</v>
      </c>
    </row>
    <row r="21" ht="23.4" customHeight="1" spans="1:4">
      <c r="A21" s="78" t="s">
        <v>784</v>
      </c>
      <c r="B21" s="78">
        <v>0</v>
      </c>
      <c r="C21" s="78">
        <v>0</v>
      </c>
      <c r="D21" s="78">
        <v>0</v>
      </c>
    </row>
    <row r="22" ht="23.4" customHeight="1" spans="1:4">
      <c r="A22" s="76" t="s">
        <v>46</v>
      </c>
      <c r="B22" s="78">
        <v>0</v>
      </c>
      <c r="C22" s="78">
        <v>0</v>
      </c>
      <c r="D22" s="78">
        <v>0</v>
      </c>
    </row>
    <row r="23" spans="1:1">
      <c r="A23" t="s">
        <v>785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&amp;C附表1-16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topLeftCell="A23" workbookViewId="0">
      <selection activeCell="H42" sqref="H42"/>
    </sheetView>
  </sheetViews>
  <sheetFormatPr defaultColWidth="9" defaultRowHeight="14.25" outlineLevelCol="3"/>
  <cols>
    <col min="1" max="1" width="43.4" customWidth="1"/>
    <col min="2" max="3" width="10.4" customWidth="1"/>
    <col min="4" max="4" width="13.4" customWidth="1"/>
    <col min="5" max="5" width="25.5" customWidth="1"/>
  </cols>
  <sheetData>
    <row r="1" spans="1:1">
      <c r="A1" s="66" t="s">
        <v>803</v>
      </c>
    </row>
    <row r="2" ht="26.4" customHeight="1" spans="1:4">
      <c r="A2" s="67" t="s">
        <v>804</v>
      </c>
      <c r="B2" s="67"/>
      <c r="C2" s="67"/>
      <c r="D2" s="67"/>
    </row>
    <row r="3" spans="1:4">
      <c r="A3" s="68"/>
      <c r="B3" s="69"/>
      <c r="C3" s="69"/>
      <c r="D3" s="70" t="s">
        <v>614</v>
      </c>
    </row>
    <row r="4" ht="34.2" customHeight="1" spans="1:4">
      <c r="A4" s="71" t="s">
        <v>537</v>
      </c>
      <c r="B4" s="71" t="s">
        <v>4</v>
      </c>
      <c r="C4" s="71" t="s">
        <v>5</v>
      </c>
      <c r="D4" s="71" t="s">
        <v>6</v>
      </c>
    </row>
    <row r="5" ht="18.6" customHeight="1" spans="1:4">
      <c r="A5" s="72" t="s">
        <v>788</v>
      </c>
      <c r="B5" s="73">
        <v>0</v>
      </c>
      <c r="C5" s="73">
        <v>0</v>
      </c>
      <c r="D5" s="73">
        <v>0</v>
      </c>
    </row>
    <row r="6" ht="18.6" customHeight="1" spans="1:4">
      <c r="A6" s="72" t="s">
        <v>805</v>
      </c>
      <c r="B6" s="73">
        <v>0</v>
      </c>
      <c r="C6" s="73">
        <v>0</v>
      </c>
      <c r="D6" s="73">
        <v>0</v>
      </c>
    </row>
    <row r="7" ht="18.6" customHeight="1" spans="1:4">
      <c r="A7" s="74" t="s">
        <v>806</v>
      </c>
      <c r="B7" s="73">
        <v>0</v>
      </c>
      <c r="C7" s="73">
        <v>0</v>
      </c>
      <c r="D7" s="73">
        <v>0</v>
      </c>
    </row>
    <row r="8" ht="18.6" customHeight="1" spans="1:4">
      <c r="A8" s="74" t="s">
        <v>807</v>
      </c>
      <c r="B8" s="73">
        <v>0</v>
      </c>
      <c r="C8" s="73">
        <v>0</v>
      </c>
      <c r="D8" s="73">
        <v>0</v>
      </c>
    </row>
    <row r="9" ht="18.6" customHeight="1" spans="1:4">
      <c r="A9" s="74" t="s">
        <v>808</v>
      </c>
      <c r="B9" s="73">
        <v>0</v>
      </c>
      <c r="C9" s="73">
        <v>0</v>
      </c>
      <c r="D9" s="73">
        <v>0</v>
      </c>
    </row>
    <row r="10" ht="18.6" customHeight="1" spans="1:4">
      <c r="A10" s="74" t="s">
        <v>809</v>
      </c>
      <c r="B10" s="73">
        <v>0</v>
      </c>
      <c r="C10" s="73">
        <v>0</v>
      </c>
      <c r="D10" s="73">
        <v>0</v>
      </c>
    </row>
    <row r="11" ht="18.6" customHeight="1" spans="1:4">
      <c r="A11" s="74" t="s">
        <v>810</v>
      </c>
      <c r="B11" s="73">
        <v>0</v>
      </c>
      <c r="C11" s="73">
        <v>0</v>
      </c>
      <c r="D11" s="73">
        <v>0</v>
      </c>
    </row>
    <row r="12" ht="18.6" customHeight="1" spans="1:4">
      <c r="A12" s="74" t="s">
        <v>811</v>
      </c>
      <c r="B12" s="73">
        <v>0</v>
      </c>
      <c r="C12" s="73">
        <v>0</v>
      </c>
      <c r="D12" s="73">
        <v>0</v>
      </c>
    </row>
    <row r="13" ht="18.6" customHeight="1" spans="1:4">
      <c r="A13" s="74" t="s">
        <v>812</v>
      </c>
      <c r="B13" s="73">
        <v>0</v>
      </c>
      <c r="C13" s="73">
        <v>0</v>
      </c>
      <c r="D13" s="73">
        <v>0</v>
      </c>
    </row>
    <row r="14" ht="18.6" customHeight="1" spans="1:4">
      <c r="A14" s="74" t="s">
        <v>813</v>
      </c>
      <c r="B14" s="73">
        <v>0</v>
      </c>
      <c r="C14" s="73">
        <v>0</v>
      </c>
      <c r="D14" s="73">
        <v>0</v>
      </c>
    </row>
    <row r="15" ht="18.6" customHeight="1" spans="1:4">
      <c r="A15" s="72" t="s">
        <v>789</v>
      </c>
      <c r="B15" s="73">
        <v>0</v>
      </c>
      <c r="C15" s="73">
        <v>0</v>
      </c>
      <c r="D15" s="73">
        <v>0</v>
      </c>
    </row>
    <row r="16" ht="18.6" customHeight="1" spans="1:4">
      <c r="A16" s="75" t="s">
        <v>814</v>
      </c>
      <c r="B16" s="73">
        <v>0</v>
      </c>
      <c r="C16" s="73">
        <v>0</v>
      </c>
      <c r="D16" s="73">
        <v>0</v>
      </c>
    </row>
    <row r="17" ht="18.6" customHeight="1" spans="1:4">
      <c r="A17" s="74" t="s">
        <v>815</v>
      </c>
      <c r="B17" s="73">
        <v>0</v>
      </c>
      <c r="C17" s="73">
        <v>0</v>
      </c>
      <c r="D17" s="73">
        <v>0</v>
      </c>
    </row>
    <row r="18" ht="18.6" customHeight="1" spans="1:4">
      <c r="A18" s="74" t="s">
        <v>816</v>
      </c>
      <c r="B18" s="73">
        <v>0</v>
      </c>
      <c r="C18" s="73">
        <v>0</v>
      </c>
      <c r="D18" s="73">
        <v>0</v>
      </c>
    </row>
    <row r="19" ht="18.6" customHeight="1" spans="1:4">
      <c r="A19" s="74" t="s">
        <v>817</v>
      </c>
      <c r="B19" s="73">
        <v>0</v>
      </c>
      <c r="C19" s="73">
        <v>0</v>
      </c>
      <c r="D19" s="73">
        <v>0</v>
      </c>
    </row>
    <row r="20" ht="18.6" customHeight="1" spans="1:4">
      <c r="A20" s="74" t="s">
        <v>818</v>
      </c>
      <c r="B20" s="73">
        <v>0</v>
      </c>
      <c r="C20" s="73">
        <v>0</v>
      </c>
      <c r="D20" s="73">
        <v>0</v>
      </c>
    </row>
    <row r="21" ht="18.6" customHeight="1" spans="1:4">
      <c r="A21" s="74" t="s">
        <v>819</v>
      </c>
      <c r="B21" s="73">
        <v>0</v>
      </c>
      <c r="C21" s="73">
        <v>0</v>
      </c>
      <c r="D21" s="73">
        <v>0</v>
      </c>
    </row>
    <row r="22" ht="18.6" customHeight="1" spans="1:4">
      <c r="A22" s="74" t="s">
        <v>820</v>
      </c>
      <c r="B22" s="73">
        <v>0</v>
      </c>
      <c r="C22" s="73">
        <v>0</v>
      </c>
      <c r="D22" s="73">
        <v>0</v>
      </c>
    </row>
    <row r="23" ht="18.6" customHeight="1" spans="1:4">
      <c r="A23" s="74" t="s">
        <v>821</v>
      </c>
      <c r="B23" s="73">
        <v>0</v>
      </c>
      <c r="C23" s="73">
        <v>0</v>
      </c>
      <c r="D23" s="73">
        <v>0</v>
      </c>
    </row>
    <row r="24" ht="18.6" customHeight="1" spans="1:4">
      <c r="A24" s="72" t="s">
        <v>790</v>
      </c>
      <c r="B24" s="73">
        <v>0</v>
      </c>
      <c r="C24" s="73">
        <v>0</v>
      </c>
      <c r="D24" s="73">
        <v>0</v>
      </c>
    </row>
    <row r="25" ht="18.6" customHeight="1" spans="1:4">
      <c r="A25" s="72" t="s">
        <v>822</v>
      </c>
      <c r="B25" s="73">
        <v>0</v>
      </c>
      <c r="C25" s="73">
        <v>0</v>
      </c>
      <c r="D25" s="73">
        <v>0</v>
      </c>
    </row>
    <row r="26" ht="18.6" customHeight="1" spans="1:4">
      <c r="A26" s="72" t="s">
        <v>791</v>
      </c>
      <c r="B26" s="73">
        <v>0</v>
      </c>
      <c r="C26" s="73">
        <v>0</v>
      </c>
      <c r="D26" s="73">
        <v>0</v>
      </c>
    </row>
    <row r="27" ht="18.6" customHeight="1" spans="1:4">
      <c r="A27" s="72" t="s">
        <v>823</v>
      </c>
      <c r="B27" s="73">
        <v>0</v>
      </c>
      <c r="C27" s="73">
        <v>0</v>
      </c>
      <c r="D27" s="73">
        <v>0</v>
      </c>
    </row>
    <row r="28" ht="18.6" customHeight="1" spans="1:4">
      <c r="A28" s="72" t="s">
        <v>824</v>
      </c>
      <c r="B28" s="73">
        <v>0</v>
      </c>
      <c r="C28" s="73">
        <v>0</v>
      </c>
      <c r="D28" s="73">
        <v>0</v>
      </c>
    </row>
    <row r="29" ht="18.6" customHeight="1" spans="1:4">
      <c r="A29" s="72" t="s">
        <v>825</v>
      </c>
      <c r="B29" s="73">
        <v>0</v>
      </c>
      <c r="C29" s="73">
        <v>0</v>
      </c>
      <c r="D29" s="73">
        <v>0</v>
      </c>
    </row>
    <row r="30" ht="18.6" customHeight="1" spans="1:4">
      <c r="A30" s="72" t="s">
        <v>792</v>
      </c>
      <c r="B30" s="73">
        <v>0</v>
      </c>
      <c r="C30" s="73">
        <v>0</v>
      </c>
      <c r="D30" s="73">
        <v>0</v>
      </c>
    </row>
    <row r="31" ht="18.6" customHeight="1" spans="1:4">
      <c r="A31" s="72" t="s">
        <v>826</v>
      </c>
      <c r="B31" s="73">
        <v>0</v>
      </c>
      <c r="C31" s="73">
        <v>0</v>
      </c>
      <c r="D31" s="73">
        <v>0</v>
      </c>
    </row>
    <row r="32" ht="18.6" customHeight="1" spans="1:4">
      <c r="A32" s="76" t="s">
        <v>74</v>
      </c>
      <c r="B32" s="73">
        <v>0</v>
      </c>
      <c r="C32" s="73">
        <v>0</v>
      </c>
      <c r="D32" s="73">
        <v>0</v>
      </c>
    </row>
    <row r="33" ht="18.6" customHeight="1" spans="1:4">
      <c r="A33" s="77" t="s">
        <v>793</v>
      </c>
      <c r="B33" s="73">
        <v>0</v>
      </c>
      <c r="C33" s="73">
        <v>0</v>
      </c>
      <c r="D33" s="73">
        <v>0</v>
      </c>
    </row>
    <row r="34" ht="18.6" customHeight="1" spans="1:4">
      <c r="A34" s="78" t="s">
        <v>794</v>
      </c>
      <c r="B34" s="73">
        <v>0</v>
      </c>
      <c r="C34" s="73">
        <v>0</v>
      </c>
      <c r="D34" s="73">
        <v>0</v>
      </c>
    </row>
    <row r="35" ht="18.6" customHeight="1" spans="1:4">
      <c r="A35" s="76" t="s">
        <v>827</v>
      </c>
      <c r="B35" s="73">
        <v>0</v>
      </c>
      <c r="C35" s="73">
        <v>0</v>
      </c>
      <c r="D35" s="73">
        <v>0</v>
      </c>
    </row>
    <row r="37" spans="1:1">
      <c r="A37" t="s">
        <v>785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&amp;C附表1-17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G14" sqref="G14"/>
    </sheetView>
  </sheetViews>
  <sheetFormatPr defaultColWidth="8.1" defaultRowHeight="14.25" outlineLevelCol="5"/>
  <cols>
    <col min="1" max="1" width="35.1" style="17" customWidth="1"/>
    <col min="2" max="2" width="16.5" style="17" customWidth="1"/>
    <col min="3" max="3" width="16.4" style="17" customWidth="1"/>
    <col min="4" max="4" width="13.8" style="48" customWidth="1"/>
    <col min="5" max="5" width="10.5" style="17" customWidth="1"/>
    <col min="6" max="6" width="9.1" style="17" customWidth="1"/>
    <col min="7" max="13" width="8.1" style="17"/>
    <col min="14" max="14" width="11.5" style="17" customWidth="1"/>
    <col min="15" max="16384" width="8.1" style="17"/>
  </cols>
  <sheetData>
    <row r="1" spans="1:1">
      <c r="A1" s="17" t="s">
        <v>828</v>
      </c>
    </row>
    <row r="2" ht="24" spans="1:4">
      <c r="A2" s="49" t="s">
        <v>829</v>
      </c>
      <c r="B2" s="49"/>
      <c r="C2" s="49"/>
      <c r="D2" s="49"/>
    </row>
    <row r="3" spans="1:4">
      <c r="A3" s="50"/>
      <c r="B3" s="16"/>
      <c r="D3" s="18" t="s">
        <v>614</v>
      </c>
    </row>
    <row r="4" s="45" customFormat="1" ht="33.6" customHeight="1" spans="1:4">
      <c r="A4" s="62" t="s">
        <v>537</v>
      </c>
      <c r="B4" s="20" t="s">
        <v>4</v>
      </c>
      <c r="C4" s="20" t="s">
        <v>5</v>
      </c>
      <c r="D4" s="21" t="s">
        <v>6</v>
      </c>
    </row>
    <row r="5" ht="22.35" customHeight="1" spans="1:4">
      <c r="A5" s="43" t="s">
        <v>830</v>
      </c>
      <c r="B5" s="52"/>
      <c r="C5" s="52">
        <v>11839</v>
      </c>
      <c r="D5" s="53">
        <f>B5/C5*100</f>
        <v>0</v>
      </c>
    </row>
    <row r="6" ht="22.35" customHeight="1" spans="1:4">
      <c r="A6" s="43" t="s">
        <v>831</v>
      </c>
      <c r="B6" s="41">
        <v>5982</v>
      </c>
      <c r="C6" s="55">
        <v>5941</v>
      </c>
      <c r="D6" s="53">
        <f>B6/C6*100</f>
        <v>100.7</v>
      </c>
    </row>
    <row r="7" ht="30" customHeight="1" spans="1:4">
      <c r="A7" s="43" t="s">
        <v>832</v>
      </c>
      <c r="B7" s="42">
        <v>17802</v>
      </c>
      <c r="C7" s="42">
        <v>17706</v>
      </c>
      <c r="D7" s="53">
        <f t="shared" ref="D7:D16" si="0">B7/C7*100</f>
        <v>100.5</v>
      </c>
    </row>
    <row r="8" ht="22.35" customHeight="1" spans="1:4">
      <c r="A8" s="43" t="s">
        <v>833</v>
      </c>
      <c r="B8" s="42"/>
      <c r="C8" s="42">
        <v>11510</v>
      </c>
      <c r="D8" s="53">
        <f t="shared" si="0"/>
        <v>0</v>
      </c>
    </row>
    <row r="9" ht="22.35" customHeight="1" spans="1:6">
      <c r="A9" s="43" t="s">
        <v>834</v>
      </c>
      <c r="B9" s="42">
        <v>12028</v>
      </c>
      <c r="C9" s="42">
        <v>12295</v>
      </c>
      <c r="D9" s="53">
        <f t="shared" si="0"/>
        <v>97.8</v>
      </c>
      <c r="F9" s="63"/>
    </row>
    <row r="10" ht="33.75" customHeight="1" spans="1:4">
      <c r="A10" s="32" t="s">
        <v>835</v>
      </c>
      <c r="B10" s="42"/>
      <c r="C10" s="42">
        <v>1788</v>
      </c>
      <c r="D10" s="53">
        <f t="shared" si="0"/>
        <v>0</v>
      </c>
    </row>
    <row r="11" ht="27" customHeight="1" spans="1:4">
      <c r="A11" s="35" t="s">
        <v>836</v>
      </c>
      <c r="B11" s="42">
        <v>12028</v>
      </c>
      <c r="C11" s="42">
        <v>10507</v>
      </c>
      <c r="D11" s="53">
        <f t="shared" si="0"/>
        <v>114.5</v>
      </c>
    </row>
    <row r="12" ht="36" customHeight="1" spans="1:4">
      <c r="A12" s="32" t="s">
        <v>837</v>
      </c>
      <c r="B12" s="42"/>
      <c r="C12" s="42"/>
      <c r="D12" s="53"/>
    </row>
    <row r="13" ht="22.35" customHeight="1" spans="1:4">
      <c r="A13" s="43" t="s">
        <v>838</v>
      </c>
      <c r="B13" s="42"/>
      <c r="C13" s="42">
        <v>461</v>
      </c>
      <c r="D13" s="53">
        <f t="shared" si="0"/>
        <v>0</v>
      </c>
    </row>
    <row r="14" ht="22.35" customHeight="1" spans="1:4">
      <c r="A14" s="43" t="s">
        <v>839</v>
      </c>
      <c r="B14" s="42"/>
      <c r="C14" s="42">
        <v>735</v>
      </c>
      <c r="D14" s="53">
        <f t="shared" si="0"/>
        <v>0</v>
      </c>
    </row>
    <row r="15" ht="22.35" customHeight="1" spans="1:4">
      <c r="A15" s="43" t="s">
        <v>840</v>
      </c>
      <c r="B15" s="42"/>
      <c r="C15" s="42">
        <v>387</v>
      </c>
      <c r="D15" s="53">
        <f t="shared" si="0"/>
        <v>0</v>
      </c>
    </row>
    <row r="16" ht="22.35" customHeight="1" spans="1:4">
      <c r="A16" s="64" t="s">
        <v>841</v>
      </c>
      <c r="B16" s="42">
        <v>35812</v>
      </c>
      <c r="C16" s="42">
        <v>60874</v>
      </c>
      <c r="D16" s="53">
        <f t="shared" si="0"/>
        <v>58.8</v>
      </c>
    </row>
    <row r="17" spans="1:4">
      <c r="A17" s="46"/>
      <c r="B17" s="46"/>
      <c r="C17" s="46"/>
      <c r="D17" s="65"/>
    </row>
  </sheetData>
  <mergeCells count="1">
    <mergeCell ref="A2:D2"/>
  </mergeCells>
  <conditionalFormatting sqref="A5:A94">
    <cfRule type="expression" dxfId="0" priority="1" stopIfTrue="1">
      <formula>"len($A:$A)=3"</formula>
    </cfRule>
  </conditionalFormatting>
  <conditionalFormatting sqref="D5:D16">
    <cfRule type="cellIs" dxfId="1" priority="2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&amp;C附表1-18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F8" sqref="F8:G8"/>
    </sheetView>
  </sheetViews>
  <sheetFormatPr defaultColWidth="8.1" defaultRowHeight="14.25" outlineLevelCol="5"/>
  <cols>
    <col min="1" max="1" width="37.1" style="17" customWidth="1"/>
    <col min="2" max="3" width="11" style="17" customWidth="1"/>
    <col min="4" max="4" width="13.6" style="48" customWidth="1"/>
    <col min="5" max="5" width="10.5" style="17" customWidth="1"/>
    <col min="6" max="6" width="9.1" style="17" customWidth="1"/>
    <col min="7" max="13" width="8.1" style="17"/>
    <col min="14" max="14" width="11.5" style="17" customWidth="1"/>
    <col min="15" max="16384" width="8.1" style="17"/>
  </cols>
  <sheetData>
    <row r="1" ht="19.8" customHeight="1" spans="1:1">
      <c r="A1" s="17" t="s">
        <v>842</v>
      </c>
    </row>
    <row r="2" ht="24" spans="1:4">
      <c r="A2" s="49" t="s">
        <v>843</v>
      </c>
      <c r="B2" s="49"/>
      <c r="C2" s="49"/>
      <c r="D2" s="49"/>
    </row>
    <row r="3" spans="1:4">
      <c r="A3" s="50"/>
      <c r="B3" s="16"/>
      <c r="D3" s="18" t="s">
        <v>614</v>
      </c>
    </row>
    <row r="4" s="45" customFormat="1" ht="34.8" customHeight="1" spans="1:4">
      <c r="A4" s="51" t="s">
        <v>537</v>
      </c>
      <c r="B4" s="20" t="s">
        <v>4</v>
      </c>
      <c r="C4" s="20" t="s">
        <v>5</v>
      </c>
      <c r="D4" s="21" t="s">
        <v>6</v>
      </c>
    </row>
    <row r="5" s="46" customFormat="1" ht="29.1" customHeight="1" spans="1:4">
      <c r="A5" s="43" t="s">
        <v>844</v>
      </c>
      <c r="B5" s="33"/>
      <c r="C5" s="52">
        <v>10675</v>
      </c>
      <c r="D5" s="53">
        <f>B5/C5*100</f>
        <v>0</v>
      </c>
    </row>
    <row r="6" s="46" customFormat="1" ht="29.1" customHeight="1" spans="1:4">
      <c r="A6" s="43" t="s">
        <v>845</v>
      </c>
      <c r="B6" s="33">
        <v>4790</v>
      </c>
      <c r="C6" s="52">
        <v>5071</v>
      </c>
      <c r="D6" s="53">
        <f t="shared" ref="D6:D16" si="0">B6/C6*100</f>
        <v>94.5</v>
      </c>
    </row>
    <row r="7" s="46" customFormat="1" ht="29.1" customHeight="1" spans="1:4">
      <c r="A7" s="43" t="s">
        <v>846</v>
      </c>
      <c r="B7" s="28">
        <v>14948</v>
      </c>
      <c r="C7" s="52">
        <v>14715</v>
      </c>
      <c r="D7" s="53">
        <f t="shared" si="0"/>
        <v>101.6</v>
      </c>
    </row>
    <row r="8" s="46" customFormat="1" ht="29.1" customHeight="1" spans="1:4">
      <c r="A8" s="43" t="s">
        <v>847</v>
      </c>
      <c r="B8" s="33"/>
      <c r="C8" s="52">
        <v>9503</v>
      </c>
      <c r="D8" s="53">
        <f t="shared" si="0"/>
        <v>0</v>
      </c>
    </row>
    <row r="9" s="46" customFormat="1" ht="29.1" customHeight="1" spans="1:6">
      <c r="A9" s="43" t="s">
        <v>848</v>
      </c>
      <c r="B9" s="33"/>
      <c r="C9" s="52">
        <v>12180</v>
      </c>
      <c r="D9" s="53">
        <f t="shared" si="0"/>
        <v>0</v>
      </c>
      <c r="F9" s="54"/>
    </row>
    <row r="10" s="46" customFormat="1" ht="29.1" customHeight="1" spans="1:4">
      <c r="A10" s="32" t="s">
        <v>849</v>
      </c>
      <c r="B10" s="33"/>
      <c r="C10" s="52">
        <v>1407</v>
      </c>
      <c r="D10" s="53">
        <f t="shared" si="0"/>
        <v>0</v>
      </c>
    </row>
    <row r="11" s="46" customFormat="1" ht="29.1" customHeight="1" spans="1:4">
      <c r="A11" s="35" t="s">
        <v>850</v>
      </c>
      <c r="B11" s="33">
        <v>10178</v>
      </c>
      <c r="C11" s="52">
        <v>10773</v>
      </c>
      <c r="D11" s="53">
        <f t="shared" si="0"/>
        <v>94.5</v>
      </c>
    </row>
    <row r="12" s="46" customFormat="1" ht="29.1" customHeight="1" spans="1:4">
      <c r="A12" s="32" t="s">
        <v>851</v>
      </c>
      <c r="B12" s="52"/>
      <c r="C12" s="55"/>
      <c r="D12" s="53"/>
    </row>
    <row r="13" s="47" customFormat="1" ht="29.1" customHeight="1" spans="1:4">
      <c r="A13" s="43" t="s">
        <v>852</v>
      </c>
      <c r="B13" s="56"/>
      <c r="C13" s="57">
        <v>759</v>
      </c>
      <c r="D13" s="53">
        <f t="shared" si="0"/>
        <v>0</v>
      </c>
    </row>
    <row r="14" s="46" customFormat="1" ht="29.1" customHeight="1" spans="1:4">
      <c r="A14" s="43" t="s">
        <v>853</v>
      </c>
      <c r="B14" s="58"/>
      <c r="C14" s="58">
        <v>513</v>
      </c>
      <c r="D14" s="53">
        <f t="shared" si="0"/>
        <v>0</v>
      </c>
    </row>
    <row r="15" s="46" customFormat="1" ht="29.1" customHeight="1" spans="1:4">
      <c r="A15" s="43" t="s">
        <v>854</v>
      </c>
      <c r="B15" s="59"/>
      <c r="C15" s="60">
        <v>719</v>
      </c>
      <c r="D15" s="53">
        <f t="shared" si="0"/>
        <v>0</v>
      </c>
    </row>
    <row r="16" s="47" customFormat="1" ht="29.1" customHeight="1" spans="1:4">
      <c r="A16" s="61" t="s">
        <v>611</v>
      </c>
      <c r="B16" s="58">
        <v>29916</v>
      </c>
      <c r="C16" s="58">
        <v>54135</v>
      </c>
      <c r="D16" s="53">
        <f t="shared" si="0"/>
        <v>55.3</v>
      </c>
    </row>
  </sheetData>
  <mergeCells count="1">
    <mergeCell ref="A2:D2"/>
  </mergeCells>
  <conditionalFormatting sqref="A5:A94">
    <cfRule type="expression" dxfId="0" priority="1" stopIfTrue="1">
      <formula>"len($A:$A)=3"</formula>
    </cfRule>
  </conditionalFormatting>
  <conditionalFormatting sqref="D5:D16">
    <cfRule type="cellIs" dxfId="1" priority="4" stopIfTrue="1" operator="lessThan">
      <formula>0</formula>
    </cfRule>
  </conditionalFormatting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&amp;C附表1-19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workbookViewId="0">
      <selection activeCell="D16" sqref="D16"/>
    </sheetView>
  </sheetViews>
  <sheetFormatPr defaultColWidth="9" defaultRowHeight="14.25" outlineLevelCol="3"/>
  <cols>
    <col min="1" max="1" width="37.4" style="13" customWidth="1"/>
    <col min="2" max="2" width="21.6" style="13" customWidth="1"/>
    <col min="3" max="3" width="21.1" style="13" customWidth="1"/>
    <col min="4" max="4" width="13.9" style="13" customWidth="1"/>
    <col min="5" max="16384" width="9" style="13"/>
  </cols>
  <sheetData>
    <row r="1" ht="19.35" customHeight="1" spans="1:1">
      <c r="A1" s="13" t="s">
        <v>855</v>
      </c>
    </row>
    <row r="2" ht="26.4" customHeight="1" spans="1:4">
      <c r="A2" s="14" t="s">
        <v>856</v>
      </c>
      <c r="B2" s="14"/>
      <c r="C2" s="14"/>
      <c r="D2" s="14"/>
    </row>
    <row r="3" ht="17.4" customHeight="1" spans="1:4">
      <c r="A3" s="15"/>
      <c r="B3" s="16"/>
      <c r="C3" s="17"/>
      <c r="D3" s="18" t="s">
        <v>614</v>
      </c>
    </row>
    <row r="4" ht="37.5" customHeight="1" spans="1:4">
      <c r="A4" s="19" t="s">
        <v>857</v>
      </c>
      <c r="B4" s="20" t="s">
        <v>4</v>
      </c>
      <c r="C4" s="20" t="s">
        <v>5</v>
      </c>
      <c r="D4" s="21" t="s">
        <v>6</v>
      </c>
    </row>
    <row r="5" ht="20.4" customHeight="1" spans="1:4">
      <c r="A5" s="22" t="s">
        <v>830</v>
      </c>
      <c r="B5" s="23"/>
      <c r="C5" s="23">
        <v>11839</v>
      </c>
      <c r="D5" s="24">
        <f t="shared" ref="D5:D8" si="0">B5/C5*100</f>
        <v>0</v>
      </c>
    </row>
    <row r="6" ht="20.4" customHeight="1" spans="1:4">
      <c r="A6" s="25" t="s">
        <v>858</v>
      </c>
      <c r="B6" s="23"/>
      <c r="C6" s="23">
        <v>11827</v>
      </c>
      <c r="D6" s="24">
        <f t="shared" si="0"/>
        <v>0</v>
      </c>
    </row>
    <row r="7" ht="20.4" customHeight="1" spans="1:4">
      <c r="A7" s="25" t="s">
        <v>859</v>
      </c>
      <c r="B7" s="23"/>
      <c r="C7" s="23"/>
      <c r="D7" s="24"/>
    </row>
    <row r="8" ht="20.4" customHeight="1" spans="1:4">
      <c r="A8" s="25" t="s">
        <v>860</v>
      </c>
      <c r="B8" s="23"/>
      <c r="C8" s="23">
        <v>12</v>
      </c>
      <c r="D8" s="24">
        <f t="shared" si="0"/>
        <v>0</v>
      </c>
    </row>
    <row r="9" ht="20.4" customHeight="1" spans="1:4">
      <c r="A9" s="25" t="s">
        <v>861</v>
      </c>
      <c r="B9" s="23"/>
      <c r="C9" s="23"/>
      <c r="D9" s="24"/>
    </row>
    <row r="10" ht="20.4" customHeight="1" spans="1:4">
      <c r="A10" s="25" t="s">
        <v>862</v>
      </c>
      <c r="B10" s="23"/>
      <c r="C10" s="23"/>
      <c r="D10" s="24"/>
    </row>
    <row r="11" ht="20.4" customHeight="1" spans="1:4">
      <c r="A11" s="22" t="s">
        <v>831</v>
      </c>
      <c r="B11" s="41">
        <v>5982</v>
      </c>
      <c r="C11" s="26">
        <v>5941</v>
      </c>
      <c r="D11" s="24">
        <f>B11/C11*100</f>
        <v>100.7</v>
      </c>
    </row>
    <row r="12" ht="20.4" customHeight="1" spans="1:4">
      <c r="A12" s="25" t="s">
        <v>858</v>
      </c>
      <c r="B12" s="41">
        <v>5982</v>
      </c>
      <c r="C12" s="41">
        <v>825</v>
      </c>
      <c r="D12" s="24">
        <f>B12/C12*100</f>
        <v>725.1</v>
      </c>
    </row>
    <row r="13" ht="20.4" customHeight="1" spans="1:4">
      <c r="A13" s="25" t="s">
        <v>859</v>
      </c>
      <c r="B13" s="26"/>
      <c r="C13" s="26">
        <v>4950</v>
      </c>
      <c r="D13" s="24">
        <f t="shared" ref="D13:D44" si="1">B13/C13*100</f>
        <v>0</v>
      </c>
    </row>
    <row r="14" ht="20.4" customHeight="1" spans="1:4">
      <c r="A14" s="25" t="s">
        <v>860</v>
      </c>
      <c r="B14" s="26"/>
      <c r="C14" s="26">
        <v>142</v>
      </c>
      <c r="D14" s="24">
        <f t="shared" si="1"/>
        <v>0</v>
      </c>
    </row>
    <row r="15" ht="20.4" customHeight="1" spans="1:4">
      <c r="A15" s="25" t="s">
        <v>861</v>
      </c>
      <c r="B15" s="26"/>
      <c r="C15" s="26">
        <v>24</v>
      </c>
      <c r="D15" s="24">
        <f t="shared" si="1"/>
        <v>0</v>
      </c>
    </row>
    <row r="16" ht="20.4" customHeight="1" spans="1:4">
      <c r="A16" s="25" t="s">
        <v>862</v>
      </c>
      <c r="B16" s="26"/>
      <c r="C16" s="26"/>
      <c r="D16" s="24"/>
    </row>
    <row r="17" ht="20.4" customHeight="1" spans="1:4">
      <c r="A17" s="22" t="s">
        <v>832</v>
      </c>
      <c r="B17" s="42">
        <v>17802</v>
      </c>
      <c r="C17" s="26">
        <v>17706</v>
      </c>
      <c r="D17" s="24">
        <f t="shared" si="1"/>
        <v>100.5</v>
      </c>
    </row>
    <row r="18" ht="20.4" customHeight="1" spans="1:4">
      <c r="A18" s="43" t="s">
        <v>858</v>
      </c>
      <c r="B18" s="42">
        <v>17802</v>
      </c>
      <c r="C18" s="42">
        <v>10010</v>
      </c>
      <c r="D18" s="24">
        <f t="shared" si="1"/>
        <v>177.8</v>
      </c>
    </row>
    <row r="19" ht="20.4" customHeight="1" spans="1:4">
      <c r="A19" s="43" t="s">
        <v>859</v>
      </c>
      <c r="B19" s="26"/>
      <c r="C19" s="26">
        <v>7471</v>
      </c>
      <c r="D19" s="24">
        <f t="shared" si="1"/>
        <v>0</v>
      </c>
    </row>
    <row r="20" ht="20.4" customHeight="1" spans="1:4">
      <c r="A20" s="43" t="s">
        <v>860</v>
      </c>
      <c r="B20" s="26"/>
      <c r="C20" s="26">
        <v>103</v>
      </c>
      <c r="D20" s="24">
        <f t="shared" si="1"/>
        <v>0</v>
      </c>
    </row>
    <row r="21" ht="20.4" customHeight="1" spans="1:4">
      <c r="A21" s="43" t="s">
        <v>861</v>
      </c>
      <c r="B21" s="26"/>
      <c r="C21" s="26">
        <v>122</v>
      </c>
      <c r="D21" s="24">
        <f t="shared" si="1"/>
        <v>0</v>
      </c>
    </row>
    <row r="22" ht="20.4" customHeight="1" spans="1:4">
      <c r="A22" s="43" t="s">
        <v>862</v>
      </c>
      <c r="B22" s="26"/>
      <c r="C22" s="26"/>
      <c r="D22" s="24"/>
    </row>
    <row r="23" ht="20.4" customHeight="1" spans="1:4">
      <c r="A23" s="22" t="s">
        <v>833</v>
      </c>
      <c r="B23" s="26"/>
      <c r="C23" s="26">
        <v>11510</v>
      </c>
      <c r="D23" s="24">
        <f t="shared" si="1"/>
        <v>0</v>
      </c>
    </row>
    <row r="24" ht="20.4" customHeight="1" spans="1:4">
      <c r="A24" s="43" t="s">
        <v>858</v>
      </c>
      <c r="B24" s="26"/>
      <c r="C24" s="26">
        <v>10729</v>
      </c>
      <c r="D24" s="24">
        <f t="shared" si="1"/>
        <v>0</v>
      </c>
    </row>
    <row r="25" ht="20.4" customHeight="1" spans="1:4">
      <c r="A25" s="43" t="s">
        <v>859</v>
      </c>
      <c r="B25" s="26"/>
      <c r="C25" s="26">
        <v>12</v>
      </c>
      <c r="D25" s="24">
        <f t="shared" si="1"/>
        <v>0</v>
      </c>
    </row>
    <row r="26" ht="20.4" customHeight="1" spans="1:4">
      <c r="A26" s="43" t="s">
        <v>860</v>
      </c>
      <c r="B26" s="26"/>
      <c r="C26" s="26">
        <v>720</v>
      </c>
      <c r="D26" s="24">
        <f t="shared" si="1"/>
        <v>0</v>
      </c>
    </row>
    <row r="27" ht="20.4" customHeight="1" spans="1:4">
      <c r="A27" s="43" t="s">
        <v>861</v>
      </c>
      <c r="B27" s="26"/>
      <c r="C27" s="26">
        <f>3+46</f>
        <v>49</v>
      </c>
      <c r="D27" s="24">
        <f t="shared" si="1"/>
        <v>0</v>
      </c>
    </row>
    <row r="28" ht="20.4" customHeight="1" spans="1:4">
      <c r="A28" s="43" t="s">
        <v>862</v>
      </c>
      <c r="B28" s="26"/>
      <c r="C28" s="26"/>
      <c r="D28" s="24"/>
    </row>
    <row r="29" ht="20.4" customHeight="1" spans="1:4">
      <c r="A29" s="22" t="s">
        <v>834</v>
      </c>
      <c r="B29" s="42">
        <v>12028</v>
      </c>
      <c r="C29" s="26">
        <v>12295</v>
      </c>
      <c r="D29" s="24">
        <f t="shared" si="1"/>
        <v>97.8</v>
      </c>
    </row>
    <row r="30" ht="20.4" customHeight="1" spans="1:4">
      <c r="A30" s="32" t="s">
        <v>863</v>
      </c>
      <c r="B30" s="26"/>
      <c r="C30" s="26">
        <v>1788</v>
      </c>
      <c r="D30" s="24">
        <f t="shared" si="1"/>
        <v>0</v>
      </c>
    </row>
    <row r="31" ht="20.4" customHeight="1" spans="1:4">
      <c r="A31" s="25" t="s">
        <v>858</v>
      </c>
      <c r="B31" s="26"/>
      <c r="C31" s="26">
        <v>502</v>
      </c>
      <c r="D31" s="24">
        <f t="shared" si="1"/>
        <v>0</v>
      </c>
    </row>
    <row r="32" ht="20.4" customHeight="1" spans="1:4">
      <c r="A32" s="25" t="s">
        <v>859</v>
      </c>
      <c r="B32" s="26"/>
      <c r="C32" s="26">
        <v>1269</v>
      </c>
      <c r="D32" s="24">
        <f t="shared" si="1"/>
        <v>0</v>
      </c>
    </row>
    <row r="33" ht="20.4" customHeight="1" spans="1:4">
      <c r="A33" s="25" t="s">
        <v>860</v>
      </c>
      <c r="B33" s="26"/>
      <c r="C33" s="26">
        <v>17</v>
      </c>
      <c r="D33" s="24">
        <f t="shared" si="1"/>
        <v>0</v>
      </c>
    </row>
    <row r="34" ht="20.4" customHeight="1" spans="1:4">
      <c r="A34" s="25" t="s">
        <v>861</v>
      </c>
      <c r="B34" s="26"/>
      <c r="C34" s="26"/>
      <c r="D34" s="24"/>
    </row>
    <row r="35" ht="20.4" customHeight="1" spans="1:4">
      <c r="A35" s="25" t="s">
        <v>862</v>
      </c>
      <c r="B35" s="26"/>
      <c r="C35" s="26"/>
      <c r="D35" s="24"/>
    </row>
    <row r="36" ht="20.4" customHeight="1" spans="1:4">
      <c r="A36" s="35" t="s">
        <v>836</v>
      </c>
      <c r="B36" s="42">
        <v>12028</v>
      </c>
      <c r="C36" s="26">
        <v>10507</v>
      </c>
      <c r="D36" s="24">
        <f t="shared" si="1"/>
        <v>114.5</v>
      </c>
    </row>
    <row r="37" ht="20.4" customHeight="1" spans="1:4">
      <c r="A37" s="25" t="s">
        <v>858</v>
      </c>
      <c r="B37" s="42">
        <v>12028</v>
      </c>
      <c r="C37" s="42">
        <v>2279</v>
      </c>
      <c r="D37" s="24">
        <f t="shared" si="1"/>
        <v>527.8</v>
      </c>
    </row>
    <row r="38" ht="20.4" customHeight="1" spans="1:4">
      <c r="A38" s="25" t="s">
        <v>859</v>
      </c>
      <c r="B38" s="26"/>
      <c r="C38" s="26">
        <v>8179</v>
      </c>
      <c r="D38" s="24">
        <f t="shared" si="1"/>
        <v>0</v>
      </c>
    </row>
    <row r="39" ht="20.4" customHeight="1" spans="1:4">
      <c r="A39" s="25" t="s">
        <v>860</v>
      </c>
      <c r="B39" s="26"/>
      <c r="C39" s="26">
        <v>49</v>
      </c>
      <c r="D39" s="24">
        <f t="shared" si="1"/>
        <v>0</v>
      </c>
    </row>
    <row r="40" ht="20.4" customHeight="1" spans="1:4">
      <c r="A40" s="25" t="s">
        <v>861</v>
      </c>
      <c r="B40" s="26"/>
      <c r="C40" s="26"/>
      <c r="D40" s="24"/>
    </row>
    <row r="41" ht="20.4" customHeight="1" spans="1:4">
      <c r="A41" s="25" t="s">
        <v>862</v>
      </c>
      <c r="B41" s="26"/>
      <c r="C41" s="26"/>
      <c r="D41" s="24"/>
    </row>
    <row r="42" ht="20.4" customHeight="1" spans="1:4">
      <c r="A42" s="32" t="s">
        <v>864</v>
      </c>
      <c r="B42" s="26"/>
      <c r="C42" s="26"/>
      <c r="D42" s="24"/>
    </row>
    <row r="43" ht="20.4" customHeight="1" spans="1:4">
      <c r="A43" s="32" t="s">
        <v>858</v>
      </c>
      <c r="B43" s="26"/>
      <c r="C43" s="26"/>
      <c r="D43" s="24"/>
    </row>
    <row r="44" ht="20.4" customHeight="1" spans="1:4">
      <c r="A44" s="32" t="s">
        <v>859</v>
      </c>
      <c r="B44" s="26"/>
      <c r="C44" s="26"/>
      <c r="D44" s="24"/>
    </row>
    <row r="45" ht="20.4" customHeight="1" spans="1:4">
      <c r="A45" s="32" t="s">
        <v>860</v>
      </c>
      <c r="B45" s="26"/>
      <c r="C45" s="26"/>
      <c r="D45" s="24"/>
    </row>
    <row r="46" ht="20.4" customHeight="1" spans="1:4">
      <c r="A46" s="37" t="s">
        <v>861</v>
      </c>
      <c r="B46" s="26"/>
      <c r="C46" s="26"/>
      <c r="D46" s="24"/>
    </row>
    <row r="47" ht="20.4" customHeight="1" spans="1:4">
      <c r="A47" s="37" t="s">
        <v>862</v>
      </c>
      <c r="B47" s="26"/>
      <c r="C47" s="26"/>
      <c r="D47" s="24"/>
    </row>
    <row r="48" ht="20.4" customHeight="1" spans="1:4">
      <c r="A48" s="22" t="s">
        <v>838</v>
      </c>
      <c r="B48" s="26"/>
      <c r="C48" s="26">
        <v>461</v>
      </c>
      <c r="D48" s="24">
        <f t="shared" ref="D48:D51" si="2">B48/C48*100</f>
        <v>0</v>
      </c>
    </row>
    <row r="49" ht="20.4" customHeight="1" spans="1:4">
      <c r="A49" s="25" t="s">
        <v>858</v>
      </c>
      <c r="B49" s="26"/>
      <c r="C49" s="26">
        <v>451</v>
      </c>
      <c r="D49" s="24">
        <f t="shared" si="2"/>
        <v>0</v>
      </c>
    </row>
    <row r="50" ht="20.4" customHeight="1" spans="1:4">
      <c r="A50" s="25" t="s">
        <v>859</v>
      </c>
      <c r="B50" s="26"/>
      <c r="C50" s="26"/>
      <c r="D50" s="24"/>
    </row>
    <row r="51" ht="20.4" customHeight="1" spans="1:4">
      <c r="A51" s="25" t="s">
        <v>860</v>
      </c>
      <c r="B51" s="26"/>
      <c r="C51" s="26">
        <v>10</v>
      </c>
      <c r="D51" s="24">
        <f t="shared" si="2"/>
        <v>0</v>
      </c>
    </row>
    <row r="52" ht="20.4" customHeight="1" spans="1:4">
      <c r="A52" s="25" t="s">
        <v>861</v>
      </c>
      <c r="B52" s="26"/>
      <c r="C52" s="26"/>
      <c r="D52" s="24"/>
    </row>
    <row r="53" ht="20.4" customHeight="1" spans="1:4">
      <c r="A53" s="25" t="s">
        <v>862</v>
      </c>
      <c r="B53" s="26"/>
      <c r="C53" s="26"/>
      <c r="D53" s="24"/>
    </row>
    <row r="54" ht="20.4" customHeight="1" spans="1:4">
      <c r="A54" s="22" t="s">
        <v>839</v>
      </c>
      <c r="B54" s="26"/>
      <c r="C54" s="26">
        <v>735</v>
      </c>
      <c r="D54" s="24">
        <f t="shared" ref="D54:D57" si="3">B54/C54*100</f>
        <v>0</v>
      </c>
    </row>
    <row r="55" ht="20.4" customHeight="1" spans="1:4">
      <c r="A55" s="25" t="s">
        <v>858</v>
      </c>
      <c r="B55" s="26"/>
      <c r="C55" s="26">
        <v>723</v>
      </c>
      <c r="D55" s="24">
        <f t="shared" si="3"/>
        <v>0</v>
      </c>
    </row>
    <row r="56" ht="20.4" customHeight="1" spans="1:4">
      <c r="A56" s="25" t="s">
        <v>859</v>
      </c>
      <c r="B56" s="26"/>
      <c r="C56" s="26"/>
      <c r="D56" s="24"/>
    </row>
    <row r="57" ht="20.4" customHeight="1" spans="1:4">
      <c r="A57" s="25" t="s">
        <v>860</v>
      </c>
      <c r="B57" s="26"/>
      <c r="C57" s="26">
        <v>12</v>
      </c>
      <c r="D57" s="24">
        <f t="shared" si="3"/>
        <v>0</v>
      </c>
    </row>
    <row r="58" ht="20.4" customHeight="1" spans="1:4">
      <c r="A58" s="25" t="s">
        <v>861</v>
      </c>
      <c r="B58" s="26"/>
      <c r="C58" s="26"/>
      <c r="D58" s="24"/>
    </row>
    <row r="59" ht="20.4" customHeight="1" spans="1:4">
      <c r="A59" s="25" t="s">
        <v>862</v>
      </c>
      <c r="B59" s="26"/>
      <c r="C59" s="26"/>
      <c r="D59" s="24"/>
    </row>
    <row r="60" ht="20.4" customHeight="1" spans="1:4">
      <c r="A60" s="22" t="s">
        <v>840</v>
      </c>
      <c r="B60" s="26"/>
      <c r="C60" s="26">
        <v>387</v>
      </c>
      <c r="D60" s="24">
        <f t="shared" ref="D60:D63" si="4">B60/C60*100</f>
        <v>0</v>
      </c>
    </row>
    <row r="61" ht="20.4" customHeight="1" spans="1:4">
      <c r="A61" s="25" t="s">
        <v>858</v>
      </c>
      <c r="B61" s="26"/>
      <c r="C61" s="26">
        <v>383</v>
      </c>
      <c r="D61" s="24">
        <f t="shared" si="4"/>
        <v>0</v>
      </c>
    </row>
    <row r="62" ht="20.4" customHeight="1" spans="1:4">
      <c r="A62" s="25" t="s">
        <v>859</v>
      </c>
      <c r="B62" s="26"/>
      <c r="C62" s="26"/>
      <c r="D62" s="24"/>
    </row>
    <row r="63" ht="20.4" customHeight="1" spans="1:4">
      <c r="A63" s="25" t="s">
        <v>860</v>
      </c>
      <c r="B63" s="26"/>
      <c r="C63" s="26">
        <v>4</v>
      </c>
      <c r="D63" s="24">
        <f t="shared" si="4"/>
        <v>0</v>
      </c>
    </row>
    <row r="64" ht="20.4" customHeight="1" spans="1:4">
      <c r="A64" s="25" t="s">
        <v>861</v>
      </c>
      <c r="B64" s="26"/>
      <c r="C64" s="26"/>
      <c r="D64" s="24"/>
    </row>
    <row r="65" ht="20.4" customHeight="1" spans="1:4">
      <c r="A65" s="25" t="s">
        <v>862</v>
      </c>
      <c r="B65" s="44"/>
      <c r="C65" s="44"/>
      <c r="D65" s="24"/>
    </row>
  </sheetData>
  <mergeCells count="1">
    <mergeCell ref="A2:D2"/>
  </mergeCells>
  <conditionalFormatting sqref="A5:A16">
    <cfRule type="expression" dxfId="0" priority="6" stopIfTrue="1">
      <formula>"len($A:$A)=3"</formula>
    </cfRule>
  </conditionalFormatting>
  <conditionalFormatting sqref="A31:A35">
    <cfRule type="expression" dxfId="0" priority="5" stopIfTrue="1">
      <formula>"len($A:$A)=3"</formula>
    </cfRule>
  </conditionalFormatting>
  <conditionalFormatting sqref="A37:A43">
    <cfRule type="expression" dxfId="0" priority="4" stopIfTrue="1">
      <formula>"len($A:$A)=3"</formula>
    </cfRule>
  </conditionalFormatting>
  <conditionalFormatting sqref="A49:A53">
    <cfRule type="expression" dxfId="0" priority="3" stopIfTrue="1">
      <formula>"len($A:$A)=3"</formula>
    </cfRule>
  </conditionalFormatting>
  <conditionalFormatting sqref="A55:A59">
    <cfRule type="expression" dxfId="0" priority="2" stopIfTrue="1">
      <formula>"len($A:$A)=3"</formula>
    </cfRule>
  </conditionalFormatting>
  <conditionalFormatting sqref="A61:A65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87" fitToHeight="0" orientation="portrait"/>
  <headerFooter>
    <oddFooter>&amp;C附表1-20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1"/>
  <sheetViews>
    <sheetView topLeftCell="A45" workbookViewId="0">
      <selection activeCell="H17" sqref="H17"/>
    </sheetView>
  </sheetViews>
  <sheetFormatPr defaultColWidth="9" defaultRowHeight="14.25" outlineLevelCol="3"/>
  <cols>
    <col min="1" max="1" width="50.6" style="13" customWidth="1"/>
    <col min="2" max="4" width="13.5" style="13" customWidth="1"/>
    <col min="5" max="16384" width="9" style="13"/>
  </cols>
  <sheetData>
    <row r="1" ht="19.35" customHeight="1" spans="1:1">
      <c r="A1" s="13" t="s">
        <v>865</v>
      </c>
    </row>
    <row r="2" ht="26.4" customHeight="1" spans="1:4">
      <c r="A2" s="14" t="s">
        <v>866</v>
      </c>
      <c r="B2" s="14"/>
      <c r="C2" s="14"/>
      <c r="D2" s="14"/>
    </row>
    <row r="3" ht="17.4" customHeight="1" spans="1:4">
      <c r="A3" s="15"/>
      <c r="B3" s="16"/>
      <c r="C3" s="17"/>
      <c r="D3" s="18" t="s">
        <v>614</v>
      </c>
    </row>
    <row r="4" ht="32.25" customHeight="1" spans="1:4">
      <c r="A4" s="19" t="s">
        <v>857</v>
      </c>
      <c r="B4" s="20" t="s">
        <v>4</v>
      </c>
      <c r="C4" s="20" t="s">
        <v>5</v>
      </c>
      <c r="D4" s="21" t="s">
        <v>6</v>
      </c>
    </row>
    <row r="5" ht="22.8" customHeight="1" spans="1:4">
      <c r="A5" s="22" t="s">
        <v>844</v>
      </c>
      <c r="B5" s="23"/>
      <c r="C5" s="23">
        <v>10675</v>
      </c>
      <c r="D5" s="24">
        <f>B5/C5*100</f>
        <v>0</v>
      </c>
    </row>
    <row r="6" ht="22.8" customHeight="1" spans="1:4">
      <c r="A6" s="25" t="s">
        <v>867</v>
      </c>
      <c r="B6" s="23"/>
      <c r="C6" s="23">
        <v>10199</v>
      </c>
      <c r="D6" s="24">
        <f t="shared" ref="D6:D51" si="0">B6/C6*100</f>
        <v>0</v>
      </c>
    </row>
    <row r="7" ht="22.8" customHeight="1" spans="1:4">
      <c r="A7" s="25" t="s">
        <v>868</v>
      </c>
      <c r="B7" s="23"/>
      <c r="C7" s="23"/>
      <c r="D7" s="24"/>
    </row>
    <row r="8" ht="22.8" customHeight="1" spans="1:4">
      <c r="A8" s="25" t="s">
        <v>869</v>
      </c>
      <c r="B8" s="23"/>
      <c r="C8" s="23">
        <v>106</v>
      </c>
      <c r="D8" s="24">
        <f t="shared" si="0"/>
        <v>0</v>
      </c>
    </row>
    <row r="9" ht="22.8" customHeight="1" spans="1:4">
      <c r="A9" s="25" t="s">
        <v>870</v>
      </c>
      <c r="B9" s="23"/>
      <c r="C9" s="23">
        <v>370</v>
      </c>
      <c r="D9" s="24">
        <f t="shared" si="0"/>
        <v>0</v>
      </c>
    </row>
    <row r="10" ht="22.8" customHeight="1" spans="1:4">
      <c r="A10" s="22" t="s">
        <v>845</v>
      </c>
      <c r="B10" s="26"/>
      <c r="C10" s="26">
        <v>5071</v>
      </c>
      <c r="D10" s="24">
        <f t="shared" si="0"/>
        <v>0</v>
      </c>
    </row>
    <row r="11" ht="22.8" customHeight="1" spans="1:4">
      <c r="A11" s="27" t="s">
        <v>871</v>
      </c>
      <c r="B11" s="26"/>
      <c r="C11" s="26">
        <v>4792</v>
      </c>
      <c r="D11" s="24">
        <f t="shared" si="0"/>
        <v>0</v>
      </c>
    </row>
    <row r="12" ht="22.8" customHeight="1" spans="1:4">
      <c r="A12" s="27" t="s">
        <v>872</v>
      </c>
      <c r="B12" s="26"/>
      <c r="C12" s="26">
        <v>68</v>
      </c>
      <c r="D12" s="24">
        <f t="shared" si="0"/>
        <v>0</v>
      </c>
    </row>
    <row r="13" ht="22.8" customHeight="1" spans="1:4">
      <c r="A13" s="27" t="s">
        <v>873</v>
      </c>
      <c r="B13" s="26"/>
      <c r="C13" s="26">
        <v>210</v>
      </c>
      <c r="D13" s="24">
        <f t="shared" si="0"/>
        <v>0</v>
      </c>
    </row>
    <row r="14" ht="22.8" customHeight="1" spans="1:4">
      <c r="A14" s="27" t="s">
        <v>874</v>
      </c>
      <c r="B14" s="26"/>
      <c r="C14" s="26">
        <v>1</v>
      </c>
      <c r="D14" s="24">
        <f t="shared" si="0"/>
        <v>0</v>
      </c>
    </row>
    <row r="15" ht="22.8" customHeight="1" spans="1:4">
      <c r="A15" s="22" t="s">
        <v>846</v>
      </c>
      <c r="B15" s="28">
        <v>14948</v>
      </c>
      <c r="C15" s="26">
        <v>14715</v>
      </c>
      <c r="D15" s="24">
        <f t="shared" si="0"/>
        <v>101.6</v>
      </c>
    </row>
    <row r="16" ht="22.8" customHeight="1" spans="1:4">
      <c r="A16" s="29" t="s">
        <v>875</v>
      </c>
      <c r="B16" s="28">
        <v>14948</v>
      </c>
      <c r="C16" s="30">
        <v>14714</v>
      </c>
      <c r="D16" s="24">
        <f t="shared" si="0"/>
        <v>101.6</v>
      </c>
    </row>
    <row r="17" ht="22.8" customHeight="1" spans="1:4">
      <c r="A17" s="29" t="s">
        <v>876</v>
      </c>
      <c r="B17" s="26"/>
      <c r="C17" s="26">
        <v>1</v>
      </c>
      <c r="D17" s="24">
        <f t="shared" si="0"/>
        <v>0</v>
      </c>
    </row>
    <row r="18" ht="22.8" customHeight="1" spans="1:4">
      <c r="A18" s="22" t="s">
        <v>847</v>
      </c>
      <c r="B18" s="26"/>
      <c r="C18" s="26">
        <v>9503</v>
      </c>
      <c r="D18" s="24">
        <f t="shared" si="0"/>
        <v>0</v>
      </c>
    </row>
    <row r="19" ht="22.8" customHeight="1" spans="1:4">
      <c r="A19" s="31" t="s">
        <v>877</v>
      </c>
      <c r="B19" s="26"/>
      <c r="C19" s="26">
        <v>5691</v>
      </c>
      <c r="D19" s="24">
        <f t="shared" si="0"/>
        <v>0</v>
      </c>
    </row>
    <row r="20" ht="22.8" customHeight="1" spans="1:4">
      <c r="A20" s="31" t="s">
        <v>878</v>
      </c>
      <c r="B20" s="26"/>
      <c r="C20" s="26">
        <v>3812</v>
      </c>
      <c r="D20" s="24">
        <f t="shared" si="0"/>
        <v>0</v>
      </c>
    </row>
    <row r="21" ht="22.8" customHeight="1" spans="1:4">
      <c r="A21" s="31" t="s">
        <v>879</v>
      </c>
      <c r="B21" s="26"/>
      <c r="C21" s="26"/>
      <c r="D21" s="24"/>
    </row>
    <row r="22" ht="22.8" customHeight="1" spans="1:4">
      <c r="A22" s="22" t="s">
        <v>848</v>
      </c>
      <c r="B22" s="26">
        <v>14968</v>
      </c>
      <c r="C22" s="26">
        <v>12180</v>
      </c>
      <c r="D22" s="24">
        <f t="shared" si="0"/>
        <v>122.9</v>
      </c>
    </row>
    <row r="23" ht="22.8" customHeight="1" spans="1:4">
      <c r="A23" s="32" t="s">
        <v>849</v>
      </c>
      <c r="B23" s="33">
        <v>4790</v>
      </c>
      <c r="C23" s="26">
        <v>1407</v>
      </c>
      <c r="D23" s="24">
        <f t="shared" si="0"/>
        <v>340.4</v>
      </c>
    </row>
    <row r="24" ht="22.8" customHeight="1" spans="1:4">
      <c r="A24" s="34" t="s">
        <v>880</v>
      </c>
      <c r="B24" s="33">
        <v>4790</v>
      </c>
      <c r="C24" s="26">
        <v>1225</v>
      </c>
      <c r="D24" s="24">
        <f t="shared" si="0"/>
        <v>391</v>
      </c>
    </row>
    <row r="25" ht="22.8" customHeight="1" spans="1:4">
      <c r="A25" s="34" t="s">
        <v>881</v>
      </c>
      <c r="B25" s="26"/>
      <c r="C25" s="26">
        <v>102</v>
      </c>
      <c r="D25" s="24">
        <f t="shared" si="0"/>
        <v>0</v>
      </c>
    </row>
    <row r="26" ht="22.8" customHeight="1" spans="1:4">
      <c r="A26" s="34" t="s">
        <v>882</v>
      </c>
      <c r="B26" s="26"/>
      <c r="C26" s="26">
        <v>80</v>
      </c>
      <c r="D26" s="24">
        <f t="shared" si="0"/>
        <v>0</v>
      </c>
    </row>
    <row r="27" ht="22.8" customHeight="1" spans="1:4">
      <c r="A27" s="35" t="s">
        <v>850</v>
      </c>
      <c r="B27" s="33">
        <v>10178</v>
      </c>
      <c r="C27" s="26">
        <f>C22-C23</f>
        <v>10773</v>
      </c>
      <c r="D27" s="24">
        <f t="shared" si="0"/>
        <v>94.5</v>
      </c>
    </row>
    <row r="28" ht="22.8" customHeight="1" spans="1:4">
      <c r="A28" s="36" t="s">
        <v>883</v>
      </c>
      <c r="B28" s="33">
        <v>10178</v>
      </c>
      <c r="C28" s="33">
        <v>8926</v>
      </c>
      <c r="D28" s="24">
        <f t="shared" si="0"/>
        <v>114</v>
      </c>
    </row>
    <row r="29" ht="22.8" customHeight="1" spans="1:4">
      <c r="A29" s="36" t="s">
        <v>881</v>
      </c>
      <c r="B29" s="26"/>
      <c r="C29" s="26">
        <v>760</v>
      </c>
      <c r="D29" s="24">
        <f t="shared" si="0"/>
        <v>0</v>
      </c>
    </row>
    <row r="30" ht="22.8" customHeight="1" spans="1:4">
      <c r="A30" s="36" t="s">
        <v>884</v>
      </c>
      <c r="B30" s="26"/>
      <c r="C30" s="26">
        <v>1087</v>
      </c>
      <c r="D30" s="24">
        <f t="shared" si="0"/>
        <v>0</v>
      </c>
    </row>
    <row r="31" ht="22.8" customHeight="1" spans="1:4">
      <c r="A31" s="32" t="s">
        <v>851</v>
      </c>
      <c r="B31" s="26"/>
      <c r="C31" s="26"/>
      <c r="D31" s="24"/>
    </row>
    <row r="32" ht="22.8" customHeight="1" spans="1:4">
      <c r="A32" s="37" t="s">
        <v>885</v>
      </c>
      <c r="B32" s="26"/>
      <c r="C32" s="26"/>
      <c r="D32" s="24"/>
    </row>
    <row r="33" ht="22.8" customHeight="1" spans="1:4">
      <c r="A33" s="37" t="s">
        <v>881</v>
      </c>
      <c r="B33" s="26"/>
      <c r="C33" s="26"/>
      <c r="D33" s="24"/>
    </row>
    <row r="34" ht="22.8" customHeight="1" spans="1:4">
      <c r="A34" s="37" t="s">
        <v>886</v>
      </c>
      <c r="B34" s="26"/>
      <c r="C34" s="26"/>
      <c r="D34" s="24"/>
    </row>
    <row r="35" ht="22.8" customHeight="1" spans="1:4">
      <c r="A35" s="22" t="s">
        <v>852</v>
      </c>
      <c r="B35" s="26"/>
      <c r="C35" s="26">
        <v>759</v>
      </c>
      <c r="D35" s="24">
        <f t="shared" si="0"/>
        <v>0</v>
      </c>
    </row>
    <row r="36" ht="22.8" customHeight="1" spans="1:4">
      <c r="A36" s="38" t="s">
        <v>887</v>
      </c>
      <c r="B36" s="26"/>
      <c r="C36" s="26"/>
      <c r="D36" s="24"/>
    </row>
    <row r="37" ht="22.8" customHeight="1" spans="1:4">
      <c r="A37" s="38" t="s">
        <v>888</v>
      </c>
      <c r="B37" s="26"/>
      <c r="C37" s="26">
        <v>307</v>
      </c>
      <c r="D37" s="24">
        <f t="shared" si="0"/>
        <v>0</v>
      </c>
    </row>
    <row r="38" ht="22.8" customHeight="1" spans="1:4">
      <c r="A38" s="38" t="s">
        <v>889</v>
      </c>
      <c r="B38" s="26"/>
      <c r="C38" s="26"/>
      <c r="D38" s="24"/>
    </row>
    <row r="39" ht="22.8" customHeight="1" spans="1:4">
      <c r="A39" s="38" t="s">
        <v>890</v>
      </c>
      <c r="B39" s="26"/>
      <c r="C39" s="26"/>
      <c r="D39" s="24"/>
    </row>
    <row r="40" ht="22.8" customHeight="1" spans="1:4">
      <c r="A40" s="38" t="s">
        <v>891</v>
      </c>
      <c r="B40" s="26"/>
      <c r="C40" s="26">
        <v>452</v>
      </c>
      <c r="D40" s="24">
        <f t="shared" si="0"/>
        <v>0</v>
      </c>
    </row>
    <row r="41" ht="22.8" customHeight="1" spans="1:4">
      <c r="A41" s="22" t="s">
        <v>853</v>
      </c>
      <c r="B41" s="26"/>
      <c r="C41" s="26">
        <v>513</v>
      </c>
      <c r="D41" s="24">
        <f t="shared" si="0"/>
        <v>0</v>
      </c>
    </row>
    <row r="42" ht="22.8" customHeight="1" spans="1:4">
      <c r="A42" s="39" t="s">
        <v>892</v>
      </c>
      <c r="B42" s="26"/>
      <c r="C42" s="26">
        <v>310</v>
      </c>
      <c r="D42" s="24">
        <f t="shared" si="0"/>
        <v>0</v>
      </c>
    </row>
    <row r="43" ht="22.8" customHeight="1" spans="1:4">
      <c r="A43" s="39" t="s">
        <v>893</v>
      </c>
      <c r="B43" s="26"/>
      <c r="C43" s="26">
        <v>39</v>
      </c>
      <c r="D43" s="24">
        <f t="shared" si="0"/>
        <v>0</v>
      </c>
    </row>
    <row r="44" ht="22.8" customHeight="1" spans="1:4">
      <c r="A44" s="39" t="s">
        <v>869</v>
      </c>
      <c r="B44" s="26"/>
      <c r="C44" s="26"/>
      <c r="D44" s="24"/>
    </row>
    <row r="45" ht="22.8" customHeight="1" spans="1:4">
      <c r="A45" s="39" t="s">
        <v>894</v>
      </c>
      <c r="B45" s="26"/>
      <c r="C45" s="26"/>
      <c r="D45" s="24"/>
    </row>
    <row r="46" ht="22.8" customHeight="1" spans="1:4">
      <c r="A46" s="39" t="s">
        <v>895</v>
      </c>
      <c r="B46" s="26"/>
      <c r="C46" s="26">
        <f>203-39</f>
        <v>164</v>
      </c>
      <c r="D46" s="24">
        <f t="shared" si="0"/>
        <v>0</v>
      </c>
    </row>
    <row r="47" ht="22.8" customHeight="1" spans="1:4">
      <c r="A47" s="22" t="s">
        <v>854</v>
      </c>
      <c r="B47" s="26"/>
      <c r="C47" s="26">
        <v>719</v>
      </c>
      <c r="D47" s="24">
        <f t="shared" si="0"/>
        <v>0</v>
      </c>
    </row>
    <row r="48" ht="22.8" customHeight="1" spans="1:4">
      <c r="A48" s="40" t="s">
        <v>896</v>
      </c>
      <c r="B48" s="26"/>
      <c r="C48" s="26"/>
      <c r="D48" s="24"/>
    </row>
    <row r="49" ht="22.8" customHeight="1" spans="1:4">
      <c r="A49" s="40" t="s">
        <v>897</v>
      </c>
      <c r="B49" s="26"/>
      <c r="C49" s="26">
        <v>162</v>
      </c>
      <c r="D49" s="24">
        <f t="shared" si="0"/>
        <v>0</v>
      </c>
    </row>
    <row r="50" ht="22.8" customHeight="1" spans="1:4">
      <c r="A50" s="40" t="s">
        <v>898</v>
      </c>
      <c r="B50" s="26"/>
      <c r="C50" s="26">
        <v>189</v>
      </c>
      <c r="D50" s="24">
        <f t="shared" si="0"/>
        <v>0</v>
      </c>
    </row>
    <row r="51" ht="22.8" customHeight="1" spans="1:4">
      <c r="A51" s="40" t="s">
        <v>899</v>
      </c>
      <c r="B51" s="26"/>
      <c r="C51" s="26">
        <v>368</v>
      </c>
      <c r="D51" s="24">
        <f t="shared" si="0"/>
        <v>0</v>
      </c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75" fitToHeight="0" orientation="portrait"/>
  <headerFooter>
    <oddFooter>&amp;C附表1-21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F10" sqref="F10"/>
    </sheetView>
  </sheetViews>
  <sheetFormatPr defaultColWidth="9" defaultRowHeight="14.25" outlineLevelCol="2"/>
  <cols>
    <col min="1" max="1" width="10.2" style="1" customWidth="1"/>
    <col min="2" max="2" width="30.9" style="1" customWidth="1"/>
    <col min="3" max="3" width="32.6" style="1" customWidth="1"/>
    <col min="4" max="16384" width="8.8" style="1"/>
  </cols>
  <sheetData>
    <row r="1" ht="27.6" customHeight="1" spans="1:1">
      <c r="A1" s="2" t="s">
        <v>900</v>
      </c>
    </row>
    <row r="2" ht="29.4" customHeight="1" spans="1:3">
      <c r="A2" s="3" t="s">
        <v>901</v>
      </c>
      <c r="B2" s="3"/>
      <c r="C2" s="3"/>
    </row>
    <row r="3" ht="25.8" customHeight="1" spans="2:3">
      <c r="B3" s="4"/>
      <c r="C3" s="5" t="s">
        <v>2</v>
      </c>
    </row>
    <row r="4" ht="34.8" customHeight="1" spans="1:3">
      <c r="A4" s="6" t="s">
        <v>902</v>
      </c>
      <c r="B4" s="7"/>
      <c r="C4" s="8"/>
    </row>
    <row r="5" ht="33" customHeight="1" spans="1:3">
      <c r="A5" s="9" t="s">
        <v>903</v>
      </c>
      <c r="B5" s="9"/>
      <c r="C5" s="10">
        <v>52315</v>
      </c>
    </row>
    <row r="6" ht="33" customHeight="1" spans="1:3">
      <c r="A6" s="9" t="s">
        <v>904</v>
      </c>
      <c r="B6" s="9"/>
      <c r="C6" s="10"/>
    </row>
    <row r="7" ht="33" customHeight="1" spans="1:3">
      <c r="A7" s="9" t="s">
        <v>905</v>
      </c>
      <c r="B7" s="9"/>
      <c r="C7" s="10"/>
    </row>
    <row r="8" ht="33" customHeight="1" spans="1:3">
      <c r="A8" s="9" t="s">
        <v>906</v>
      </c>
      <c r="B8" s="9"/>
      <c r="C8" s="10"/>
    </row>
    <row r="9" ht="34.2" customHeight="1" spans="1:3">
      <c r="A9" s="6" t="s">
        <v>907</v>
      </c>
      <c r="B9" s="7"/>
      <c r="C9" s="8"/>
    </row>
    <row r="10" ht="33" customHeight="1" spans="1:3">
      <c r="A10" s="9" t="s">
        <v>908</v>
      </c>
      <c r="B10" s="9"/>
      <c r="C10" s="11">
        <v>55724</v>
      </c>
    </row>
    <row r="11" ht="33" customHeight="1" spans="1:3">
      <c r="A11" s="9" t="s">
        <v>909</v>
      </c>
      <c r="B11" s="9"/>
      <c r="C11" s="12"/>
    </row>
    <row r="12" ht="33" customHeight="1" spans="1:3">
      <c r="A12" s="9" t="s">
        <v>910</v>
      </c>
      <c r="B12" s="9"/>
      <c r="C12" s="12"/>
    </row>
  </sheetData>
  <mergeCells count="10">
    <mergeCell ref="A2:C2"/>
    <mergeCell ref="A4:C4"/>
    <mergeCell ref="A5:B5"/>
    <mergeCell ref="A6:B6"/>
    <mergeCell ref="A7:B7"/>
    <mergeCell ref="A8:B8"/>
    <mergeCell ref="A9:C9"/>
    <mergeCell ref="A10:B10"/>
    <mergeCell ref="A11:B11"/>
    <mergeCell ref="A12:B12"/>
  </mergeCells>
  <pageMargins left="0.699305555555556" right="0.699305555555556" top="0.75" bottom="0.75" header="0.3" footer="0.3"/>
  <pageSetup paperSize="9" orientation="portrait"/>
  <headerFooter>
    <oddFooter>&amp;C附表1-23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J12" sqref="J12"/>
    </sheetView>
  </sheetViews>
  <sheetFormatPr defaultColWidth="9" defaultRowHeight="14.25" outlineLevelCol="2"/>
  <cols>
    <col min="1" max="1" width="10.2" style="1" customWidth="1"/>
    <col min="2" max="2" width="30.9" style="1" customWidth="1"/>
    <col min="3" max="3" width="32.6" style="1" customWidth="1"/>
    <col min="4" max="16384" width="8.8" style="1"/>
  </cols>
  <sheetData>
    <row r="1" ht="27.6" customHeight="1" spans="1:1">
      <c r="A1" s="2" t="s">
        <v>911</v>
      </c>
    </row>
    <row r="2" ht="29.4" customHeight="1" spans="1:3">
      <c r="A2" s="3" t="s">
        <v>912</v>
      </c>
      <c r="B2" s="3"/>
      <c r="C2" s="3"/>
    </row>
    <row r="3" ht="25.8" customHeight="1" spans="2:3">
      <c r="B3" s="4"/>
      <c r="C3" s="5" t="s">
        <v>2</v>
      </c>
    </row>
    <row r="4" ht="34.8" customHeight="1" spans="1:3">
      <c r="A4" s="6" t="s">
        <v>902</v>
      </c>
      <c r="B4" s="7"/>
      <c r="C4" s="8"/>
    </row>
    <row r="5" ht="33" customHeight="1" spans="1:3">
      <c r="A5" s="9" t="s">
        <v>913</v>
      </c>
      <c r="B5" s="9"/>
      <c r="C5" s="10">
        <v>205046</v>
      </c>
    </row>
    <row r="6" ht="33" customHeight="1" spans="1:3">
      <c r="A6" s="9" t="s">
        <v>914</v>
      </c>
      <c r="B6" s="9"/>
      <c r="C6" s="10"/>
    </row>
    <row r="7" ht="33" customHeight="1" spans="1:3">
      <c r="A7" s="9" t="s">
        <v>915</v>
      </c>
      <c r="B7" s="9"/>
      <c r="C7" s="10"/>
    </row>
    <row r="8" ht="33" customHeight="1" spans="1:3">
      <c r="A8" s="9" t="s">
        <v>916</v>
      </c>
      <c r="B8" s="9"/>
      <c r="C8" s="10"/>
    </row>
    <row r="9" ht="34.2" customHeight="1" spans="1:3">
      <c r="A9" s="6" t="s">
        <v>907</v>
      </c>
      <c r="B9" s="7"/>
      <c r="C9" s="8"/>
    </row>
    <row r="10" ht="33" customHeight="1" spans="1:3">
      <c r="A10" s="9" t="s">
        <v>917</v>
      </c>
      <c r="B10" s="9"/>
      <c r="C10" s="11">
        <v>205460</v>
      </c>
    </row>
    <row r="11" ht="33" customHeight="1" spans="1:3">
      <c r="A11" s="9" t="s">
        <v>918</v>
      </c>
      <c r="B11" s="9"/>
      <c r="C11" s="12"/>
    </row>
    <row r="12" ht="33" customHeight="1" spans="1:3">
      <c r="A12" s="9" t="s">
        <v>919</v>
      </c>
      <c r="B12" s="9"/>
      <c r="C12" s="11"/>
    </row>
  </sheetData>
  <mergeCells count="10">
    <mergeCell ref="A2:C2"/>
    <mergeCell ref="A4:C4"/>
    <mergeCell ref="A5:B5"/>
    <mergeCell ref="A6:B6"/>
    <mergeCell ref="A7:B7"/>
    <mergeCell ref="A8:B8"/>
    <mergeCell ref="A9:C9"/>
    <mergeCell ref="A10:B10"/>
    <mergeCell ref="A11:B11"/>
    <mergeCell ref="A12:B12"/>
  </mergeCells>
  <pageMargins left="0.699305555555556" right="0.699305555555556" top="0.75" bottom="0.75" header="0.3" footer="0.3"/>
  <pageSetup paperSize="9" orientation="portrait"/>
  <headerFooter>
    <oddFooter>&amp;C附表1-24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附表1-23</vt:lpstr>
      <vt:lpstr>附表1-24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小宅</cp:lastModifiedBy>
  <dcterms:created xsi:type="dcterms:W3CDTF">2008-01-10T09:59:00Z</dcterms:created>
  <cp:lastPrinted>2017-06-22T02:39:00Z</cp:lastPrinted>
  <dcterms:modified xsi:type="dcterms:W3CDTF">2023-02-18T10:52:10Z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598015813E76424B9476AFFE16151F0C</vt:lpwstr>
  </property>
</Properties>
</file>