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1000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5-1" sheetId="25" r:id="rId25"/>
    <sheet name="附表5-2" sheetId="26" r:id="rId26"/>
    <sheet name="附表5-3" sheetId="27" r:id="rId27"/>
    <sheet name="附表5-4" sheetId="28" r:id="rId28"/>
  </sheets>
  <externalReferences>
    <externalReference r:id="rId29"/>
  </externalReferences>
  <definedNames>
    <definedName name="_xlnm._FilterDatabase" localSheetId="6" hidden="1">'附表1-6'!$A$4:$G$81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封面!$A$1:$B$26</definedName>
    <definedName name="_xlnm.Print_Titles" localSheetId="1">'附表1-1'!$2:$5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0">'附表1-20'!$1:$4</definedName>
    <definedName name="_xlnm.Print_Titles" localSheetId="2">'附表1-2'!$1:$4</definedName>
    <definedName name="_xlnm.Print_Titles" localSheetId="21">'附表1-21'!$1:$4</definedName>
    <definedName name="_xlnm.Print_Titles" localSheetId="22">'附表1-22'!$1:$4</definedName>
    <definedName name="_xlnm.Print_Titles" localSheetId="23">'附表1-23'!$1:$5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 localSheetId="10">'附表1-10'!$1:$4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<sst xmlns="http://schemas.openxmlformats.org/spreadsheetml/2006/main" count="1432" uniqueCount="990">
  <si>
    <t>附件</t>
  </si>
  <si>
    <t>2019年度罗源县财政预算公开目录</t>
  </si>
  <si>
    <t>1、</t>
  </si>
  <si>
    <t>附表1-1：2019年度一般公共预算收入预算表</t>
  </si>
  <si>
    <t>2、</t>
  </si>
  <si>
    <t>附表1-2：2019年度一般公共预算支出预算表</t>
  </si>
  <si>
    <t>3、</t>
  </si>
  <si>
    <t>附表1-3：2019年度本级一般公共预算收入预算表</t>
  </si>
  <si>
    <t>4、</t>
  </si>
  <si>
    <t>附表1-4：2019年度本级一般公共预算支出预算表</t>
  </si>
  <si>
    <t>5、</t>
  </si>
  <si>
    <t>附表1-5：2019年度本级一般公共预算支出经济分类情况表</t>
  </si>
  <si>
    <t>6、</t>
  </si>
  <si>
    <t>附表1-6：2019年度本级一般公共预算基本支出经济分类情况表</t>
  </si>
  <si>
    <t>7、</t>
  </si>
  <si>
    <t>附表1-7：2019年度一般公共预算对下税收返还和转移支付预算表（分项目）</t>
  </si>
  <si>
    <t>8、</t>
  </si>
  <si>
    <t>附表1-8：2019年度一般公共预算对下税收返还和转移支付预算表（分地区）</t>
  </si>
  <si>
    <t>附表1-9：2019年度本级一般公共预算“三公”经费支出预算表</t>
  </si>
  <si>
    <t>9、</t>
  </si>
  <si>
    <t>附表1-10：2019年度政府性基金收入预算表</t>
  </si>
  <si>
    <t>10、</t>
  </si>
  <si>
    <t>附表1-11：2019年度政府性基金支出预算表</t>
  </si>
  <si>
    <t>11、</t>
  </si>
  <si>
    <t>附表1-12：2019年度本级政府性基金收入预算表</t>
  </si>
  <si>
    <t>12、</t>
  </si>
  <si>
    <t>附表1-13：2019年度本级政府性基金支出预算表</t>
  </si>
  <si>
    <t>13、</t>
  </si>
  <si>
    <t>附表1-14：2019年度政府性基金转移支付预算表</t>
  </si>
  <si>
    <t>14、</t>
  </si>
  <si>
    <t>附表1-15：2019年度国有资本经营收入预算表</t>
  </si>
  <si>
    <t>15、</t>
  </si>
  <si>
    <t>附表1-16：2019年度国有资本经营支出预算表</t>
  </si>
  <si>
    <t>16、</t>
  </si>
  <si>
    <t>附表1-17：2019年度本级国有资本经营收入预算表</t>
  </si>
  <si>
    <t>17、</t>
  </si>
  <si>
    <t>附表1-18：2019年度本级国有资本经营支出预算表</t>
  </si>
  <si>
    <t>18、</t>
  </si>
  <si>
    <t>附表1-19：2019年度社会保险基金预算收入表</t>
  </si>
  <si>
    <t>19、</t>
  </si>
  <si>
    <t>附表1-20：2019年度社会保险基金预算支出表</t>
  </si>
  <si>
    <t>20、</t>
  </si>
  <si>
    <t>附表1-21：2019年度本级社会保险基金预算收入表</t>
  </si>
  <si>
    <t>21、</t>
  </si>
  <si>
    <t>附表1-22：2019年度本级社会保险基金预算支出表</t>
  </si>
  <si>
    <t>22、</t>
  </si>
  <si>
    <t>附表1-23：2019年度本级财政专项资金管理清单目录</t>
  </si>
  <si>
    <t>23、</t>
  </si>
  <si>
    <t>附表5-1：2019年度政府一般债务余额和限额情况表</t>
  </si>
  <si>
    <t>24、</t>
  </si>
  <si>
    <t>附表5-2：2019年度本级政府一般债务余额和限额情况表</t>
  </si>
  <si>
    <t>25、</t>
  </si>
  <si>
    <t>附表5-3：2019年度政府专项债务余额和限额情况表</t>
  </si>
  <si>
    <t>26、</t>
  </si>
  <si>
    <t>附表5-4：2019年度本级政府专项债务余额和限额情况表</t>
  </si>
  <si>
    <t>附表1-1</t>
  </si>
  <si>
    <t>2019年度一般公共预算收入预算表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</si>
  <si>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</si>
  <si>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</si>
  <si>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</si>
  <si>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</si>
  <si>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</si>
  <si>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</si>
  <si>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</si>
  <si>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</si>
  <si>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</si>
  <si>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</si>
  <si>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</si>
  <si>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</si>
  <si>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</si>
  <si>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</si>
  <si>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</si>
  <si>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</si>
  <si>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</si>
  <si>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</si>
  <si>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环境保护税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</si>
  <si>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</si>
  <si>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</si>
  <si>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</si>
  <si>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</si>
  <si>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</si>
  <si>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</si>
  <si>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</si>
  <si>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</si>
  <si>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</si>
  <si>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</si>
  <si>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</si>
  <si>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</si>
  <si>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</si>
  <si>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</si>
  <si>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</si>
  <si>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</si>
  <si>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</si>
  <si>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</si>
  <si>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</si>
  <si>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</si>
  <si>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</si>
  <si>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</si>
  <si>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</si>
  <si>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</si>
  <si>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</si>
  <si>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</si>
  <si>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</si>
  <si>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</si>
  <si>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2019年度一般公共预算支出预算表</t>
  </si>
  <si>
    <t>支出项目</t>
  </si>
  <si>
    <t>上年预算数</t>
  </si>
  <si>
    <t>预算数上年预算数的％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</si>
  <si>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</si>
  <si>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</si>
  <si>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</si>
  <si>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</si>
  <si>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</si>
  <si>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</si>
  <si>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</si>
  <si>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</si>
  <si>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</si>
  <si>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</si>
  <si>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</si>
  <si>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</si>
  <si>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</si>
  <si>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</si>
  <si>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</si>
  <si>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</si>
  <si>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</si>
  <si>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</si>
  <si>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十九、灾害防治及应急管理支出</t>
  </si>
  <si>
    <t>二十、住房保障支出</t>
  </si>
  <si>
    <t>二十一、粮油物资储备支出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</si>
  <si>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</si>
  <si>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</si>
  <si>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</si>
  <si>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</si>
  <si>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</si>
  <si>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</si>
  <si>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</si>
  <si>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</si>
  <si>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</si>
  <si>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</si>
  <si>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</si>
  <si>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</si>
  <si>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</si>
  <si>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</si>
  <si>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</si>
  <si>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</si>
  <si>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</si>
  <si>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</si>
  <si>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</si>
  <si>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</si>
  <si>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</si>
  <si>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</si>
  <si>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2019年度本级一般公共预算收入预算表</t>
  </si>
  <si>
    <t>收入项目</t>
  </si>
  <si>
    <t>附表1-4</t>
  </si>
  <si>
    <t>2019年度本级一般公共预算支出预算表</t>
  </si>
  <si>
    <t>预算数为上年预算数的％</t>
  </si>
  <si>
    <t xml:space="preserve">  人大事务</t>
  </si>
  <si>
    <t xml:space="preserve">    行政运行（人大事务）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</si>
  <si>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</si>
  <si>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</si>
  <si>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</si>
  <si>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</si>
  <si>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</si>
  <si>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</si>
  <si>
    <t xml:space="preserve">    行政运行（政协事务）</t>
  </si>
  <si>
    <t xml:space="preserve">    委员视察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</si>
  <si>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</si>
  <si>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</si>
  <si>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</si>
  <si>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</si>
  <si>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</si>
  <si>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</si>
  <si>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</si>
  <si>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</si>
  <si>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</si>
  <si>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</si>
  <si>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</si>
  <si>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</si>
  <si>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</si>
  <si>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</si>
  <si>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</si>
  <si>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</si>
  <si>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</si>
  <si>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</si>
  <si>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</si>
  <si>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</si>
  <si>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</si>
  <si>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审计事务</t>
  </si>
  <si>
    <t xml:space="preserve">    行政运行（审计事务）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</si>
  <si>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</si>
  <si>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</si>
  <si>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</si>
  <si>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</si>
  <si>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</si>
  <si>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</si>
  <si>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</si>
  <si>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</si>
  <si>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</si>
  <si>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</si>
  <si>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</si>
  <si>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</si>
  <si>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</si>
  <si>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</si>
  <si>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</si>
  <si>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</si>
  <si>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</si>
  <si>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行政运行（质量技术监督与检验检疫事务）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</si>
  <si>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</si>
  <si>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</si>
  <si>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</si>
  <si>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行政运行（民族事务）</t>
  </si>
  <si>
    <t xml:space="preserve">    事业运行（民族事务）</t>
  </si>
  <si>
    <t xml:space="preserve">    民族工作专项</t>
  </si>
  <si>
    <t xml:space="preserve">  宗教事务</t>
  </si>
  <si>
    <t xml:space="preserve">    行政运行（宗教事务）</t>
  </si>
  <si>
    <t xml:space="preserve">  港澳台侨事务</t>
  </si>
  <si>
    <t xml:space="preserve">    行政运行（港澳台侨事务）</t>
  </si>
  <si>
    <t xml:space="preserve">    其他港澳台侨事务支出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</si>
  <si>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</si>
  <si>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</si>
  <si>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</si>
  <si>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民主党派及工商联事务支出</t>
  </si>
  <si>
    <t xml:space="preserve">    行政运行（民主党派及工商联事务）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</si>
  <si>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</si>
  <si>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</si>
  <si>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</si>
  <si>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</si>
  <si>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</si>
  <si>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</si>
  <si>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</si>
  <si>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</si>
  <si>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</si>
  <si>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</si>
  <si>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</si>
  <si>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</si>
  <si>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</si>
  <si>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</si>
  <si>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</si>
  <si>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</si>
  <si>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</si>
  <si>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</si>
  <si>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</si>
  <si>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</si>
  <si>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</si>
  <si>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其他统战事务支出</t>
  </si>
  <si>
    <t xml:space="preserve">  市场监督管理事务</t>
  </si>
  <si>
    <t xml:space="preserve">    行政运行（市场监督管理事务）</t>
  </si>
  <si>
    <t xml:space="preserve">    药品事务</t>
  </si>
  <si>
    <t xml:space="preserve">    事业运行</t>
  </si>
  <si>
    <t xml:space="preserve">    其他市场监督管理事务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</si>
  <si>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</si>
  <si>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国防动员</t>
  </si>
  <si>
    <t xml:space="preserve">    兵役征集</t>
  </si>
  <si>
    <t xml:space="preserve">    国防教育</t>
  </si>
  <si>
    <t xml:space="preserve">    民兵</t>
  </si>
  <si>
    <t xml:space="preserve">    边海防</t>
  </si>
  <si>
    <t xml:space="preserve">    其他国防动员支出</t>
  </si>
  <si>
    <t xml:space="preserve">  其他国防支出（款)</t>
  </si>
  <si>
    <t xml:space="preserve">    其他国防支出（项）</t>
  </si>
  <si>
    <t xml:space="preserve">  武装警察</t>
  </si>
  <si>
    <t xml:space="preserve">    武装警察部队（内卫）</t>
  </si>
  <si>
    <t xml:space="preserve">  公安</t>
  </si>
  <si>
    <t xml:space="preserve">    行政运行（公安）</t>
  </si>
  <si>
    <t xml:space="preserve">    执法办案</t>
  </si>
  <si>
    <t xml:space="preserve">    特别业务</t>
  </si>
  <si>
    <t xml:space="preserve">    事业运行（公安）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</si>
  <si>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</si>
  <si>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</si>
  <si>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</si>
  <si>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</si>
  <si>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</si>
  <si>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</si>
  <si>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</si>
  <si>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</si>
  <si>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</si>
  <si>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</si>
  <si>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</si>
  <si>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</si>
  <si>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</si>
  <si>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</si>
  <si>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</si>
  <si>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</si>
  <si>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</si>
  <si>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</si>
  <si>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事业运行（司法）</t>
  </si>
  <si>
    <t xml:space="preserve">    其他司法支出</t>
  </si>
  <si>
    <t xml:space="preserve">  其他公共安全支出（类）</t>
  </si>
  <si>
    <t xml:space="preserve">    其他公共安全支出（项）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</si>
  <si>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</si>
  <si>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</si>
  <si>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</si>
  <si>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</si>
  <si>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</si>
  <si>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</si>
  <si>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</si>
  <si>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</si>
  <si>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</si>
  <si>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</si>
  <si>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</si>
  <si>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</si>
  <si>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</si>
  <si>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</si>
  <si>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</si>
  <si>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</si>
  <si>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</si>
  <si>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</si>
  <si>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</si>
  <si>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</si>
  <si>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</si>
  <si>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</si>
  <si>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</si>
  <si>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</si>
  <si>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</si>
  <si>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</si>
  <si>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</si>
  <si>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</si>
  <si>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</si>
  <si>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</si>
  <si>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</si>
  <si>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</si>
  <si>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</si>
  <si>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</si>
  <si>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机构运行（科学技术普及）</t>
  </si>
  <si>
    <t xml:space="preserve">  技术研究与开发</t>
  </si>
  <si>
    <t xml:space="preserve">    其他技术研究与开发</t>
  </si>
  <si>
    <t xml:space="preserve">  文化和旅游</t>
  </si>
  <si>
    <t xml:space="preserve">    行政运行（文化）</t>
  </si>
  <si>
    <t xml:space="preserve">    图书馆</t>
  </si>
  <si>
    <t xml:space="preserve">    文化创作与保护</t>
  </si>
  <si>
    <t xml:space="preserve">    群众文化</t>
  </si>
  <si>
    <t xml:space="preserve">    旅游行业业务管理</t>
  </si>
  <si>
    <t xml:space="preserve">    其他文化支出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</si>
  <si>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</si>
  <si>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</si>
  <si>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</si>
  <si>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</si>
  <si>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</si>
  <si>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</si>
  <si>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其他体育支出</t>
  </si>
  <si>
    <t xml:space="preserve">  广播影视</t>
  </si>
  <si>
    <t xml:space="preserve">    行政运行（广播影视）</t>
  </si>
  <si>
    <t xml:space="preserve">    广播</t>
  </si>
  <si>
    <t xml:space="preserve">    其他广播影视支出</t>
  </si>
  <si>
    <t xml:space="preserve">  国家电影事业发展专项资金及对应专项债务收入支出</t>
  </si>
  <si>
    <t xml:space="preserve">    资助国产影片放映</t>
  </si>
  <si>
    <t xml:space="preserve">    资助城市影院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</si>
  <si>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</si>
  <si>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</si>
  <si>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</si>
  <si>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</si>
  <si>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</si>
  <si>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</si>
  <si>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</si>
  <si>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</si>
  <si>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</si>
  <si>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</si>
  <si>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</si>
  <si>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</si>
  <si>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</si>
  <si>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</si>
  <si>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</si>
  <si>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</si>
  <si>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</si>
  <si>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</si>
  <si>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</si>
  <si>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</si>
  <si>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</si>
  <si>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离退休人员管理机构</t>
  </si>
  <si>
    <t xml:space="preserve">    其他行政事业单位离退休支出</t>
  </si>
  <si>
    <t xml:space="preserve">  就业补助</t>
  </si>
  <si>
    <t xml:space="preserve">    社会保险补贴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</si>
  <si>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</si>
  <si>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</si>
  <si>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</si>
  <si>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</si>
  <si>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</si>
  <si>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</si>
  <si>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</si>
  <si>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</si>
  <si>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</si>
  <si>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</si>
  <si>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</si>
  <si>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</si>
  <si>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</si>
  <si>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</si>
  <si>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</si>
  <si>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</si>
  <si>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</si>
  <si>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</si>
  <si>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</si>
  <si>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</si>
  <si>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</si>
  <si>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</si>
  <si>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</si>
  <si>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</si>
  <si>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</si>
  <si>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</si>
  <si>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</si>
  <si>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</si>
  <si>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</si>
  <si>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</si>
  <si>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</si>
  <si>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</si>
  <si>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</si>
  <si>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</si>
  <si>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</si>
  <si>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</si>
  <si>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</si>
  <si>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</si>
  <si>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</si>
  <si>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行政运行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</si>
  <si>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</si>
  <si>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</si>
  <si>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</si>
  <si>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</si>
  <si>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</si>
  <si>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</si>
  <si>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</si>
  <si>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</si>
  <si>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</si>
  <si>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</si>
  <si>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</si>
  <si>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</si>
  <si>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</si>
  <si>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</si>
  <si>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</si>
  <si>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</si>
  <si>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</si>
  <si>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</si>
  <si>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</si>
  <si>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</si>
  <si>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</si>
  <si>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</si>
  <si>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</si>
  <si>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</si>
  <si>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</si>
  <si>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</si>
  <si>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</si>
  <si>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</si>
  <si>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</si>
  <si>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</si>
  <si>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</si>
  <si>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</si>
  <si>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</si>
  <si>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</si>
  <si>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</si>
  <si>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</si>
  <si>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</si>
  <si>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</si>
  <si>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</si>
  <si>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</si>
  <si>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</si>
  <si>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</si>
  <si>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</si>
  <si>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</si>
  <si>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</si>
  <si>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</si>
  <si>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</si>
  <si>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固体废弃物与化学品</t>
  </si>
  <si>
    <t xml:space="preserve">  自然生态保护</t>
  </si>
  <si>
    <t xml:space="preserve">    生态保护</t>
  </si>
  <si>
    <t xml:space="preserve">    农村环境保护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</si>
  <si>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</si>
  <si>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</si>
  <si>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</si>
  <si>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</si>
  <si>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</si>
  <si>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</si>
  <si>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</si>
  <si>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 其他城乡社区公共设施支出</t>
  </si>
  <si>
    <t xml:space="preserve">  城乡社区环境卫生(款)</t>
  </si>
  <si>
    <t xml:space="preserve">    城乡社区环境卫生(项)</t>
  </si>
  <si>
    <t xml:space="preserve">  其他城乡社区支出（款）</t>
  </si>
  <si>
    <t xml:space="preserve">    其他城乡社区支出（项）</t>
  </si>
  <si>
    <t xml:space="preserve">  农业</t>
  </si>
  <si>
    <t xml:space="preserve">    行政运行（农业）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</si>
  <si>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</si>
  <si>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</si>
  <si>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</si>
  <si>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</si>
  <si>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农村道路建设</t>
  </si>
  <si>
    <t xml:space="preserve">    农产品质量安全</t>
  </si>
  <si>
    <t xml:space="preserve">    防灾救灾</t>
  </si>
  <si>
    <t xml:space="preserve">    农业生产支持补贴</t>
  </si>
  <si>
    <t xml:space="preserve">    农产品加工和促销</t>
  </si>
  <si>
    <t xml:space="preserve">    成品油价格改革对渔业的补贴</t>
  </si>
  <si>
    <t xml:space="preserve">    其他农业支出</t>
  </si>
  <si>
    <t xml:space="preserve">  林业和草原</t>
  </si>
  <si>
    <t xml:space="preserve">    行政运行（林业）</t>
  </si>
  <si>
    <t xml:space="preserve">    事业机构</t>
  </si>
  <si>
    <t xml:space="preserve">    森林培育</t>
  </si>
  <si>
    <t xml:space="preserve">    森林生态效益补偿</t>
  </si>
  <si>
    <t xml:space="preserve">    林业防灾减灾</t>
  </si>
  <si>
    <t xml:space="preserve">    其他林业和草原支出</t>
  </si>
  <si>
    <t xml:space="preserve">  水利</t>
  </si>
  <si>
    <t xml:space="preserve">    行政运行（水利）</t>
  </si>
  <si>
    <t xml:space="preserve">    水利工程建设</t>
  </si>
  <si>
    <t xml:space="preserve">    水利工程运行与维护</t>
  </si>
  <si>
    <t xml:space="preserve">    水土保持（水利）</t>
  </si>
  <si>
    <t xml:space="preserve">    防汛</t>
  </si>
  <si>
    <t xml:space="preserve">    农田水利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</si>
  <si>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</si>
  <si>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</si>
  <si>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</si>
  <si>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</si>
  <si>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</si>
  <si>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</si>
  <si>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</si>
  <si>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</si>
  <si>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</si>
  <si>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</si>
  <si>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</si>
  <si>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</si>
  <si>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</si>
  <si>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</si>
  <si>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其他农林水支出</t>
  </si>
  <si>
    <t xml:space="preserve">    其他农林水支出</t>
  </si>
  <si>
    <t xml:space="preserve">  公路水路运输</t>
  </si>
  <si>
    <t xml:space="preserve">    行政运行（公路水路运输）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</si>
  <si>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</si>
  <si>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</si>
  <si>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</si>
  <si>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</si>
  <si>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</si>
  <si>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</si>
  <si>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  其他资源勘探业支出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</si>
  <si>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</si>
  <si>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</si>
  <si>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</si>
  <si>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</si>
  <si>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</si>
  <si>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</si>
  <si>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</si>
  <si>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行政运行（商业流通事务）</t>
  </si>
  <si>
    <t xml:space="preserve">    事业运行（尚有流通事务）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</si>
  <si>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</si>
  <si>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</si>
  <si>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</si>
  <si>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 xml:space="preserve">  自然资源事务</t>
  </si>
  <si>
    <t xml:space="preserve">    行政运行（国土资源事务）</t>
  </si>
  <si>
    <t xml:space="preserve">    事业运行（国土资源事务）</t>
  </si>
  <si>
    <t xml:space="preserve">    土地资源调查</t>
  </si>
  <si>
    <t xml:space="preserve">    国土整治</t>
  </si>
  <si>
    <t xml:space="preserve">    地质灾害防治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</si>
  <si>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</si>
  <si>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</si>
  <si>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</si>
  <si>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</si>
  <si>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海洋执法监察</t>
  </si>
  <si>
    <t xml:space="preserve">    其他海洋管理</t>
  </si>
  <si>
    <t xml:space="preserve">  气象事务</t>
  </si>
  <si>
    <t xml:space="preserve">    气象事业机构</t>
  </si>
  <si>
    <t xml:space="preserve">  应急管理事务</t>
  </si>
  <si>
    <t xml:space="preserve">    安全监管</t>
  </si>
  <si>
    <t xml:space="preserve">  消防事务</t>
  </si>
  <si>
    <t xml:space="preserve">    其他消防事务支出</t>
  </si>
  <si>
    <t xml:space="preserve">  地震事务</t>
  </si>
  <si>
    <t xml:space="preserve">    地震监测</t>
  </si>
  <si>
    <t xml:space="preserve">    防震减灾信息管理</t>
  </si>
  <si>
    <t xml:space="preserve">  自然灾害救灾及恢复重建支出</t>
  </si>
  <si>
    <t xml:space="preserve">    自然灾害救灾补助</t>
  </si>
  <si>
    <t xml:space="preserve">    其他自然灾害生活救助支出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</si>
  <si>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</si>
  <si>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</si>
  <si>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</si>
  <si>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</si>
  <si>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其他保障性安居工程支出</t>
  </si>
  <si>
    <t xml:space="preserve">  粮油事务</t>
  </si>
  <si>
    <t xml:space="preserve">    粮食风险基金</t>
  </si>
  <si>
    <t xml:space="preserve">  粮油储备</t>
  </si>
  <si>
    <t xml:space="preserve">    储备粮(油)库建设</t>
  </si>
  <si>
    <t>二十二、预备费</t>
  </si>
  <si>
    <t>二十二、其他支出(类)</t>
  </si>
  <si>
    <t xml:space="preserve">  其他支出(款)</t>
  </si>
  <si>
    <t xml:space="preserve">    其他支出(项)</t>
  </si>
  <si>
    <t>二十三、债务还本支出</t>
  </si>
  <si>
    <t xml:space="preserve">  地方政府一般债务还本支出</t>
  </si>
  <si>
    <t xml:space="preserve">    地方政府一般债券还本支出</t>
  </si>
  <si>
    <t>二十四、债务付息支出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</si>
  <si>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</si>
  <si>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</si>
  <si>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</si>
  <si>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二十五、债务发行费用支出</t>
  </si>
  <si>
    <t>债务还本支出</t>
  </si>
  <si>
    <t>附表1-5</t>
  </si>
  <si>
    <t>2019年度本级一般公共预算支出经济分类情况表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</si>
  <si>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</si>
  <si>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</si>
  <si>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</si>
  <si>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</si>
  <si>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</si>
  <si>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</si>
  <si>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</si>
  <si>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</si>
  <si>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</si>
  <si>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</si>
  <si>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</si>
  <si>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</si>
  <si>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</si>
  <si>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</si>
  <si>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</si>
  <si>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</si>
  <si>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</si>
  <si>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</si>
  <si>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</si>
  <si>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2019年度本级一般公共预算基本支出经济分类情况表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</si>
  <si>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</si>
  <si>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</si>
  <si>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</si>
  <si>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</si>
  <si>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</si>
  <si>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</si>
  <si>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</si>
  <si>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</si>
  <si>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</si>
  <si>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</si>
  <si>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</si>
  <si>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</si>
  <si>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</si>
  <si>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</si>
  <si>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</si>
  <si>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</si>
  <si>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</si>
  <si>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</si>
  <si>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</si>
  <si>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</si>
  <si>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</si>
  <si>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</si>
  <si>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</si>
  <si>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</si>
  <si>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</si>
  <si>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</si>
  <si>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</si>
  <si>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</si>
  <si>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</si>
  <si>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</si>
  <si>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</si>
  <si>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</si>
  <si>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</si>
  <si>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</si>
  <si>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</si>
  <si>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</si>
  <si>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</si>
  <si>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</si>
  <si>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</si>
  <si>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</si>
  <si>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</si>
  <si>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</si>
  <si>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</si>
  <si>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</si>
  <si>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</si>
  <si>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</si>
  <si>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</si>
  <si>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</si>
  <si>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</si>
  <si>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</si>
  <si>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</si>
  <si>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</si>
  <si>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</si>
  <si>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</si>
  <si>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</si>
  <si>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</si>
  <si>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</si>
  <si>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</si>
  <si>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2019年度一般公共预算对下税收返还和转移支付预算表（分项目）（本表无数据）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</si>
  <si>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</si>
  <si>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</si>
  <si>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</si>
  <si>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</si>
  <si>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</si>
  <si>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</si>
  <si>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</si>
  <si>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</si>
  <si>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</si>
  <si>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</si>
  <si>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</si>
  <si>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</si>
  <si>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</si>
  <si>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</si>
  <si>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</si>
  <si>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</si>
  <si>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</si>
  <si>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</si>
  <si>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</si>
  <si>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</si>
  <si>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</si>
  <si>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</si>
  <si>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</si>
  <si>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</si>
  <si>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</si>
  <si>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</si>
  <si>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</si>
  <si>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</si>
  <si>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</si>
  <si>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</si>
  <si>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</si>
  <si>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</si>
  <si>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</si>
  <si>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</si>
  <si>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</si>
  <si>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</si>
  <si>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</si>
  <si>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</si>
  <si>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</si>
  <si>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</si>
  <si>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</si>
  <si>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</si>
  <si>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</si>
  <si>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</si>
  <si>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</si>
  <si>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备注：本县所辖乡镇作为一级预算部门管理，未有一般公共预算对下税收返还和转移支付预算数据。</t>
  </si>
  <si>
    <t>附表1-8</t>
  </si>
  <si>
    <t>2019年度一般公共预算对下税收返还和转移支付预算表（分地区）（本表无数据）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</si>
  <si>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</si>
  <si>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</si>
  <si>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</si>
  <si>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</si>
  <si>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</si>
  <si>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</si>
  <si>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</si>
  <si>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</si>
  <si>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2019年度本级一般公共预算“三公”经费支出预算表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</si>
  <si>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</si>
  <si>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</si>
  <si>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</si>
  <si>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</si>
  <si>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</si>
  <si>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</si>
  <si>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</si>
  <si>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</si>
  <si>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2019年使用一般公共预算拨款安排的“三公”经费预算数为1078.96万元，比上年预算数减少192.22万元。其中，因公出国（境）经费50.22万元，与上年预算数相比下降6.93%；公务接待费257.98万元，与上年预算数相比下降17.31%；公务用车购置经费141.34万元，与上年预算数相比下降4.5%；公务用车运行经费629.42万元，与上年预算数相比下降16.88%。“三公”经费预算下降的主要原因是严格贯彻落实中央八项规定精神，厉行节约，进一步树立“过紧日子”思想，按照“三公”经费只减不增，从严控制“三公”经费支出。</t>
  </si>
  <si>
    <t>附表1-10</t>
  </si>
  <si>
    <t>2019年度政府性基金收入预算表</t>
  </si>
  <si>
    <t>项      目</t>
  </si>
  <si>
    <t>预算数为上年快报数的％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</si>
  <si>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</si>
  <si>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</si>
  <si>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</si>
  <si>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</si>
  <si>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</si>
  <si>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</si>
  <si>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</si>
  <si>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</si>
  <si>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</si>
  <si>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</si>
  <si>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</si>
  <si>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</si>
  <si>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</si>
  <si>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</si>
  <si>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</si>
  <si>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</si>
  <si>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</si>
  <si>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</si>
  <si>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</si>
  <si>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</si>
  <si>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</si>
  <si>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</si>
  <si>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</si>
  <si>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</si>
  <si>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附表1-11</t>
  </si>
  <si>
    <t>2019年度政府性基金支出预算表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</si>
  <si>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</si>
  <si>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</si>
  <si>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</si>
  <si>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</si>
  <si>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</si>
  <si>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</si>
  <si>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</si>
  <si>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</si>
  <si>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</si>
  <si>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</si>
  <si>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</si>
  <si>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</si>
  <si>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</si>
  <si>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</si>
  <si>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</si>
  <si>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</si>
  <si>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</si>
  <si>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2019年度本级政府性基金收入预算表</t>
  </si>
  <si>
    <t>附表1-13</t>
  </si>
  <si>
    <t>2019年度本级政府性基金支出预算表</t>
  </si>
  <si>
    <t xml:space="preserve">  国家电影事业发展专项资金安排的支出</t>
  </si>
  <si>
    <t xml:space="preserve">    资助影院建设</t>
  </si>
  <si>
    <t xml:space="preserve">  大中型水库移民后期扶持基金支出</t>
  </si>
  <si>
    <t xml:space="preserve">    移民补助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</si>
  <si>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</si>
  <si>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</si>
  <si>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</si>
  <si>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</si>
  <si>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</si>
  <si>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</si>
  <si>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</si>
  <si>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</si>
  <si>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</si>
  <si>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</si>
  <si>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</si>
  <si>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</si>
  <si>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</si>
  <si>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</si>
  <si>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城市环境卫生</t>
  </si>
  <si>
    <t xml:space="preserve">    其他城市基础设施配套费安排的支出</t>
  </si>
  <si>
    <t xml:space="preserve">  污水处理费及对应专项债务收入安排的支出</t>
  </si>
  <si>
    <t xml:space="preserve">    其他污水处理费安排的支出</t>
  </si>
  <si>
    <t xml:space="preserve">  彩票公益金及对应专项债务收入安排的支出</t>
  </si>
  <si>
    <t xml:space="preserve">    用于社会福利的彩票公益金支出</t>
  </si>
  <si>
    <t xml:space="preserve">    用于残疾人事业的彩票公益金支出</t>
  </si>
  <si>
    <t xml:space="preserve">  其他政府性基金及对应专项债务收入安排的支出</t>
  </si>
  <si>
    <t xml:space="preserve">  国有土地使用权出让债务付息支出</t>
  </si>
  <si>
    <t>附表1-14</t>
  </si>
  <si>
    <t>2019年度政府性基金转移支付预算表（本表无数据）</t>
  </si>
  <si>
    <t>……</t>
  </si>
  <si>
    <t>附表1-15</t>
  </si>
  <si>
    <t>2019年度国有资本经营收入预算表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</si>
  <si>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</si>
  <si>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</si>
  <si>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</si>
  <si>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</si>
  <si>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</si>
  <si>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</si>
  <si>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</si>
  <si>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</si>
  <si>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附表1-16</t>
  </si>
  <si>
    <t>2019年度国有资本经营支出预算表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</si>
  <si>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</si>
  <si>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</si>
  <si>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</si>
  <si>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</si>
  <si>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</si>
  <si>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</si>
  <si>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</si>
  <si>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</si>
  <si>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2019年度本级国有资本经营收入预算表</t>
  </si>
  <si>
    <t xml:space="preserve">  其中：罗源县国有资产营运公司利润收入</t>
  </si>
  <si>
    <t>…………………</t>
  </si>
  <si>
    <t xml:space="preserve">                                                                             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</si>
  <si>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</si>
  <si>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</si>
  <si>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</si>
  <si>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</si>
  <si>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</si>
  <si>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2019年度本级国有资本经营支出预算表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</si>
  <si>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</si>
  <si>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</si>
  <si>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</si>
  <si>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</si>
  <si>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</si>
  <si>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</si>
  <si>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</si>
  <si>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</si>
  <si>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</si>
  <si>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</si>
  <si>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</si>
  <si>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</si>
  <si>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</si>
  <si>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</si>
  <si>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</si>
  <si>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</si>
  <si>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</si>
  <si>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</si>
  <si>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</si>
  <si>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</si>
  <si>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</si>
  <si>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>本年支出总计</t>
  </si>
  <si>
    <t>附表1-19</t>
  </si>
  <si>
    <t>2018年度社会保险基金预算收入表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</si>
  <si>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</si>
  <si>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</si>
  <si>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</si>
  <si>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</si>
  <si>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</si>
  <si>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</si>
  <si>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</si>
  <si>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</si>
  <si>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</si>
  <si>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</si>
  <si>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</si>
  <si>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</si>
  <si>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</si>
  <si>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2018年度社会保险基金预算支出表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</si>
  <si>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</si>
  <si>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</si>
  <si>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</si>
  <si>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</si>
  <si>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</si>
  <si>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</si>
  <si>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</si>
  <si>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</si>
  <si>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</si>
  <si>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</si>
  <si>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</si>
  <si>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</si>
  <si>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2018年度本级社会保险基金预算收入表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</si>
  <si>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</si>
  <si>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</si>
  <si>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</si>
  <si>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</si>
  <si>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</si>
  <si>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</si>
  <si>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</si>
  <si>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</si>
  <si>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附表1-22</t>
  </si>
  <si>
    <t>2018年度本级社会保险基金预算支出表</t>
  </si>
  <si>
    <t>上年执行数(或上年预算数)</t>
  </si>
  <si>
    <t>预算数为上年快报数(或上年预算数)的％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</si>
  <si>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</si>
  <si>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</si>
  <si>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</si>
  <si>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</si>
  <si>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</si>
  <si>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</si>
  <si>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</si>
  <si>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</si>
  <si>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</si>
  <si>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</si>
  <si>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</si>
  <si>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</si>
  <si>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</si>
  <si>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</si>
  <si>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</si>
  <si>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</si>
  <si>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</si>
  <si>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</si>
  <si>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</si>
  <si>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</si>
  <si>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</si>
  <si>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</si>
  <si>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</si>
  <si>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</si>
  <si>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</si>
  <si>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</si>
  <si>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</si>
  <si>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</si>
  <si>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</si>
  <si>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</si>
  <si>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</si>
  <si>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</si>
  <si>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</si>
  <si>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附表1-23</t>
  </si>
  <si>
    <t>2019年度本级财政专项资金管理清单目录（本表无数据）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</si>
  <si>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</si>
  <si>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</si>
  <si>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</si>
  <si>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</si>
  <si>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</si>
  <si>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</si>
  <si>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</si>
  <si>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</si>
  <si>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</si>
  <si>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</si>
  <si>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</si>
  <si>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</si>
  <si>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</si>
  <si>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</si>
  <si>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</si>
  <si>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</si>
  <si>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</si>
  <si>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</si>
  <si>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</si>
  <si>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</si>
  <si>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</si>
  <si>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</si>
  <si>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</si>
  <si>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</si>
  <si>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备注：县级未设立专项资金项目</t>
  </si>
  <si>
    <t>附表5-1</t>
  </si>
  <si>
    <t>2019年度政府一般债务余额和限额情况表</t>
  </si>
  <si>
    <t>政府债务余额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</si>
  <si>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</si>
  <si>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</si>
  <si>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</si>
  <si>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</si>
  <si>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</si>
  <si>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</si>
  <si>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</si>
  <si>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</si>
  <si>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</si>
  <si>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</si>
  <si>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2019年度本级政府一般债务余额和限额情况表</t>
  </si>
  <si>
    <t>附表5-3</t>
  </si>
  <si>
    <t>2019年度政府专项债务余额和限额情况表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</si>
  <si>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</si>
  <si>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</si>
  <si>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</si>
  <si>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</si>
  <si>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</si>
  <si>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2．2019新增专项债务限额</t>
  </si>
  <si>
    <t>3．2019年专项债务限额</t>
  </si>
  <si>
    <t>附表5-4</t>
  </si>
  <si>
    <t>2019年度本级政府专项债务余额和限额情况表</t>
  </si>
  <si>
    <t>2．2019年新增专项债务限额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</si>
</sst>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 \¥* #,##0.00_ ;_ \¥* \-#,##0.00_ ;_ \¥* &quot;-&quot;??_ ;_ @_ "/>
    <numFmt numFmtId="178" formatCode="#,##0.000_ "/>
    <numFmt numFmtId="179" formatCode="\$#,##0.00;\(\$#,##0.00\)"/>
    <numFmt numFmtId="180" formatCode="0.0"/>
    <numFmt numFmtId="181" formatCode="#,##0;\(#,##0\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_-* #,##0.0000_-;\-* #,##0.0000_-;_-* &quot;-&quot;??_-;_-@_-"/>
    <numFmt numFmtId="185" formatCode="_-* #,##0.00_-;\-* #,##0.00_-;_-* &quot;-&quot;??_-;_-@_-"/>
    <numFmt numFmtId="186" formatCode="0.00_ "/>
    <numFmt numFmtId="187" formatCode="#,##0;\-#,##0;&quot;-&quot;"/>
    <numFmt numFmtId="188" formatCode="_-* #,##0_-;\-* #,##0_-;_-* &quot;-&quot;_-;_-@_-"/>
    <numFmt numFmtId="189" formatCode="_-&quot;$&quot;* #,##0_-;\-&quot;$&quot;* #,##0_-;_-&quot;$&quot;* &quot;-&quot;_-;_-@_-"/>
    <numFmt numFmtId="190" formatCode="\$#,##0;\(\$#,##0\)"/>
    <numFmt numFmtId="191" formatCode="0_ "/>
    <numFmt numFmtId="192" formatCode="#,##0_ ;[Red]\-#,##0\ "/>
    <numFmt numFmtId="193" formatCode="#,##0.00_ ;[Red]\-#,##0.00\ "/>
  </numFmts>
  <fonts count="85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b/>
      <sz val="11"/>
      <name val="宋体"/>
      <charset val="134"/>
      <scheme val="minor"/>
    </font>
    <font>
      <sz val="16"/>
      <color indexed="8"/>
      <name val="方正小标宋简体"/>
      <charset val="134"/>
    </font>
    <font>
      <sz val="10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6" borderId="0" applyNumberFormat="0" applyBorder="0" applyAlignment="0" applyProtection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9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horizontal="centerContinuous"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9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0" fillId="0" borderId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19" fillId="0" borderId="0"/>
    <xf numFmtId="177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19" fillId="10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31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1" fontId="61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7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0" borderId="0"/>
    <xf numFmtId="180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37" fontId="6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61" fillId="0" borderId="0"/>
    <xf numFmtId="0" fontId="0" fillId="0" borderId="0"/>
    <xf numFmtId="0" fontId="29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29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29" fillId="0" borderId="0"/>
    <xf numFmtId="177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1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19" fillId="0" borderId="0" applyFont="0" applyFill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19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0" fillId="0" borderId="0"/>
    <xf numFmtId="180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5" fillId="0" borderId="17" applyNumberFormat="0" applyFill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56" fillId="17" borderId="8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62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8" fillId="0" borderId="1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5" fillId="17" borderId="13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6" fillId="17" borderId="8" applyNumberFormat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61" fillId="0" borderId="0"/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6" fillId="12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6" fillId="0" borderId="0"/>
    <xf numFmtId="0" fontId="19" fillId="10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0" borderId="0"/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0" borderId="0"/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3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7" fontId="63" fillId="0" borderId="0">
      <alignment vertical="center"/>
    </xf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179" fontId="75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6" fillId="0" borderId="0"/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0" borderId="0"/>
    <xf numFmtId="0" fontId="19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7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19" fillId="9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12" borderId="8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32" fillId="0" borderId="0"/>
    <xf numFmtId="0" fontId="19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" fillId="0" borderId="0"/>
    <xf numFmtId="0" fontId="1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87" fontId="76" fillId="0" borderId="0" applyFill="0" applyBorder="0" applyAlignment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81" fontId="75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61" fillId="0" borderId="0"/>
    <xf numFmtId="0" fontId="61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1" fillId="0" borderId="0"/>
    <xf numFmtId="0" fontId="61" fillId="0" borderId="0"/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0" fillId="0" borderId="0">
      <alignment vertical="center"/>
    </xf>
    <xf numFmtId="0" fontId="56" fillId="17" borderId="8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2" fontId="78" fillId="0" borderId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9" fillId="0" borderId="21" applyNumberFormat="0" applyAlignment="0" applyProtection="0">
      <alignment horizontal="left"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87" fontId="76" fillId="0" borderId="0" applyFill="0" applyBorder="0" applyAlignment="0">
      <alignment vertical="center"/>
    </xf>
    <xf numFmtId="0" fontId="19" fillId="0" borderId="0">
      <alignment vertical="center"/>
    </xf>
    <xf numFmtId="41" fontId="61" fillId="0" borderId="0" applyFont="0" applyFill="0" applyBorder="0" applyAlignment="0" applyProtection="0"/>
    <xf numFmtId="181" fontId="75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89" fontId="61" fillId="0" borderId="0" applyFont="0" applyFill="0" applyBorder="0" applyAlignment="0" applyProtection="0"/>
    <xf numFmtId="179" fontId="75" fillId="0" borderId="0"/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78" fillId="0" borderId="0" applyProtection="0">
      <alignment vertical="center"/>
    </xf>
    <xf numFmtId="0" fontId="78" fillId="0" borderId="0" applyProtection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90" fontId="75" fillId="0" borderId="0">
      <alignment vertical="center"/>
    </xf>
    <xf numFmtId="190" fontId="75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2" fontId="78" fillId="0" borderId="0" applyProtection="0">
      <alignment vertical="center"/>
    </xf>
    <xf numFmtId="0" fontId="79" fillId="0" borderId="21" applyNumberFormat="0" applyAlignment="0" applyProtection="0">
      <alignment horizontal="left" vertical="center"/>
    </xf>
    <xf numFmtId="0" fontId="45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9" fillId="0" borderId="22">
      <alignment horizontal="left" vertical="center"/>
    </xf>
    <xf numFmtId="0" fontId="79" fillId="0" borderId="22">
      <alignment horizontal="left" vertical="center"/>
    </xf>
    <xf numFmtId="0" fontId="77" fillId="0" borderId="0" applyProtection="0"/>
    <xf numFmtId="0" fontId="79" fillId="0" borderId="0" applyProtection="0">
      <alignment vertical="center"/>
    </xf>
    <xf numFmtId="0" fontId="79" fillId="0" borderId="0" applyProtection="0"/>
    <xf numFmtId="0" fontId="80" fillId="0" borderId="0">
      <alignment vertical="center"/>
    </xf>
    <xf numFmtId="0" fontId="0" fillId="0" borderId="0"/>
    <xf numFmtId="0" fontId="78" fillId="0" borderId="23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78" fillId="0" borderId="23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80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0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0" fillId="0" borderId="0"/>
    <xf numFmtId="0" fontId="68" fillId="0" borderId="1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0" fillId="0" borderId="0"/>
    <xf numFmtId="0" fontId="5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0" fillId="0" borderId="0"/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/>
    <xf numFmtId="0" fontId="19" fillId="0" borderId="0"/>
    <xf numFmtId="0" fontId="6" fillId="0" borderId="0"/>
    <xf numFmtId="0" fontId="40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9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76" fillId="0" borderId="0"/>
    <xf numFmtId="0" fontId="18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/>
    <xf numFmtId="0" fontId="29" fillId="0" borderId="0">
      <alignment vertical="center"/>
    </xf>
    <xf numFmtId="0" fontId="29" fillId="0" borderId="0"/>
    <xf numFmtId="0" fontId="29" fillId="0" borderId="0"/>
    <xf numFmtId="177" fontId="0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18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1" fillId="0" borderId="0"/>
    <xf numFmtId="0" fontId="6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9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6" fillId="0" borderId="0"/>
    <xf numFmtId="0" fontId="19" fillId="0" borderId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11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9" fillId="0" borderId="0"/>
    <xf numFmtId="0" fontId="55" fillId="1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1" borderId="9" applyNumberFormat="0" applyFont="0" applyAlignment="0" applyProtection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2" fillId="0" borderId="1">
      <alignment vertical="center"/>
      <protection locked="0"/>
    </xf>
    <xf numFmtId="0" fontId="19" fillId="0" borderId="0"/>
    <xf numFmtId="0" fontId="62" fillId="18" borderId="14" applyNumberFormat="0" applyAlignment="0" applyProtection="0">
      <alignment vertical="center"/>
    </xf>
    <xf numFmtId="0" fontId="0" fillId="0" borderId="0"/>
    <xf numFmtId="0" fontId="62" fillId="18" borderId="14" applyNumberFormat="0" applyAlignment="0" applyProtection="0">
      <alignment vertical="center"/>
    </xf>
    <xf numFmtId="0" fontId="6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1" fillId="4" borderId="8" applyNumberFormat="0" applyAlignment="0" applyProtection="0">
      <alignment vertical="center"/>
    </xf>
    <xf numFmtId="0" fontId="0" fillId="0" borderId="0">
      <alignment vertical="center"/>
    </xf>
    <xf numFmtId="0" fontId="41" fillId="4" borderId="8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/>
    <xf numFmtId="0" fontId="4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55" fillId="12" borderId="13" applyNumberFormat="0" applyAlignment="0" applyProtection="0">
      <alignment vertical="center"/>
    </xf>
    <xf numFmtId="0" fontId="0" fillId="0" borderId="0">
      <alignment vertical="center"/>
    </xf>
    <xf numFmtId="0" fontId="55" fillId="12" borderId="13" applyNumberFormat="0" applyAlignment="0" applyProtection="0">
      <alignment vertical="center"/>
    </xf>
    <xf numFmtId="0" fontId="32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32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55" fillId="12" borderId="13" applyNumberFormat="0" applyAlignment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18" borderId="14" applyNumberFormat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6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61" fillId="0" borderId="0"/>
    <xf numFmtId="0" fontId="4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/>
    <xf numFmtId="0" fontId="56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6" fillId="17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57" fillId="18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57" fillId="18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62" fillId="18" borderId="1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8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7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4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73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11" borderId="9" applyNumberFormat="0" applyFont="0" applyAlignment="0" applyProtection="0">
      <alignment vertical="center"/>
    </xf>
  </cellStyleXfs>
  <cellXfs count="287">
    <xf numFmtId="0" fontId="0" fillId="0" borderId="0" xfId="0" applyAlignment="1">
      <alignment vertical="center"/>
    </xf>
    <xf numFmtId="0" fontId="0" fillId="0" borderId="0" xfId="690" applyFill="1" applyBorder="1" applyAlignment="1"/>
    <xf numFmtId="0" fontId="1" fillId="0" borderId="0" xfId="690" applyFont="1" applyFill="1" applyBorder="1" applyAlignment="1">
      <alignment horizontal="center" vertical="center"/>
    </xf>
    <xf numFmtId="0" fontId="2" fillId="0" borderId="0" xfId="690" applyFont="1" applyFill="1" applyBorder="1" applyAlignment="1"/>
    <xf numFmtId="0" fontId="3" fillId="0" borderId="0" xfId="690" applyFont="1" applyFill="1" applyBorder="1" applyAlignment="1">
      <alignment horizontal="left" vertical="center"/>
    </xf>
    <xf numFmtId="0" fontId="4" fillId="0" borderId="0" xfId="69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8" fillId="0" borderId="0" xfId="690" applyFont="1" applyFill="1" applyBorder="1" applyAlignment="1">
      <alignment horizontal="left" vertical="center" wrapText="1"/>
    </xf>
    <xf numFmtId="0" fontId="9" fillId="0" borderId="0" xfId="69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1" fillId="0" borderId="1" xfId="100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3" fillId="0" borderId="1" xfId="4120" applyNumberFormat="1" applyFont="1" applyFill="1" applyBorder="1" applyAlignment="1" applyProtection="1">
      <alignment vertical="center"/>
    </xf>
    <xf numFmtId="0" fontId="13" fillId="0" borderId="1" xfId="1099" applyFont="1" applyFill="1" applyBorder="1"/>
    <xf numFmtId="3" fontId="13" fillId="0" borderId="1" xfId="4120" applyNumberFormat="1" applyFont="1" applyFill="1" applyBorder="1" applyAlignment="1" applyProtection="1">
      <alignment horizontal="left" vertical="center" indent="2"/>
    </xf>
    <xf numFmtId="0" fontId="0" fillId="0" borderId="0" xfId="3738" applyAlignment="1"/>
    <xf numFmtId="191" fontId="0" fillId="0" borderId="0" xfId="3738" applyNumberFormat="1" applyFill="1" applyAlignment="1"/>
    <xf numFmtId="191" fontId="0" fillId="0" borderId="0" xfId="3738" applyNumberFormat="1" applyAlignment="1"/>
    <xf numFmtId="186" fontId="0" fillId="0" borderId="0" xfId="3738" applyNumberFormat="1" applyAlignment="1"/>
    <xf numFmtId="0" fontId="14" fillId="0" borderId="0" xfId="3738" applyNumberFormat="1" applyFont="1" applyFill="1" applyBorder="1" applyAlignment="1" applyProtection="1">
      <alignment horizontal="center" vertical="center"/>
    </xf>
    <xf numFmtId="191" fontId="14" fillId="0" borderId="0" xfId="3738" applyNumberFormat="1" applyFont="1" applyFill="1" applyBorder="1" applyAlignment="1" applyProtection="1">
      <alignment horizontal="center" vertical="center"/>
    </xf>
    <xf numFmtId="186" fontId="14" fillId="0" borderId="0" xfId="3738" applyNumberFormat="1" applyFont="1" applyFill="1" applyBorder="1" applyAlignment="1" applyProtection="1">
      <alignment horizontal="center" vertical="center"/>
    </xf>
    <xf numFmtId="0" fontId="0" fillId="0" borderId="0" xfId="3738" applyNumberFormat="1" applyFont="1" applyFill="1" applyBorder="1" applyAlignment="1" applyProtection="1"/>
    <xf numFmtId="191" fontId="15" fillId="0" borderId="0" xfId="4214" applyNumberFormat="1" applyFont="1">
      <alignment vertical="center"/>
    </xf>
    <xf numFmtId="191" fontId="0" fillId="0" borderId="0" xfId="4214" applyNumberFormat="1">
      <alignment vertical="center"/>
    </xf>
    <xf numFmtId="186" fontId="0" fillId="0" borderId="0" xfId="4214" applyNumberFormat="1" applyAlignment="1">
      <alignment horizontal="right" vertical="center"/>
    </xf>
    <xf numFmtId="0" fontId="16" fillId="0" borderId="1" xfId="3738" applyNumberFormat="1" applyFont="1" applyFill="1" applyBorder="1" applyAlignment="1" applyProtection="1">
      <alignment horizontal="center" vertical="center" wrapText="1"/>
    </xf>
    <xf numFmtId="191" fontId="17" fillId="0" borderId="1" xfId="4214" applyNumberFormat="1" applyFont="1" applyBorder="1" applyAlignment="1">
      <alignment horizontal="center" vertical="center" wrapText="1"/>
    </xf>
    <xf numFmtId="191" fontId="11" fillId="0" borderId="1" xfId="0" applyNumberFormat="1" applyFont="1" applyBorder="1" applyAlignment="1">
      <alignment horizontal="center" vertical="center" wrapText="1"/>
    </xf>
    <xf numFmtId="186" fontId="11" fillId="0" borderId="1" xfId="0" applyNumberFormat="1" applyFont="1" applyBorder="1" applyAlignment="1">
      <alignment horizontal="center" vertical="center" wrapText="1"/>
    </xf>
    <xf numFmtId="0" fontId="18" fillId="0" borderId="1" xfId="3738" applyNumberFormat="1" applyFont="1" applyFill="1" applyBorder="1" applyAlignment="1" applyProtection="1">
      <alignment horizontal="left" vertical="center" wrapText="1"/>
    </xf>
    <xf numFmtId="191" fontId="19" fillId="0" borderId="1" xfId="3738" applyNumberFormat="1" applyFont="1" applyFill="1" applyBorder="1" applyAlignment="1" applyProtection="1">
      <alignment vertical="center" wrapText="1"/>
    </xf>
    <xf numFmtId="186" fontId="17" fillId="0" borderId="1" xfId="3298" applyNumberFormat="1" applyFont="1" applyFill="1" applyBorder="1" applyAlignment="1" applyProtection="1">
      <alignment vertical="center" wrapText="1"/>
    </xf>
    <xf numFmtId="49" fontId="2" fillId="0" borderId="1" xfId="4179" applyNumberFormat="1" applyFont="1" applyBorder="1"/>
    <xf numFmtId="191" fontId="2" fillId="0" borderId="1" xfId="3738" applyNumberFormat="1" applyFont="1" applyFill="1" applyBorder="1" applyAlignment="1"/>
    <xf numFmtId="186" fontId="2" fillId="0" borderId="1" xfId="3738" applyNumberFormat="1" applyFont="1" applyBorder="1" applyAlignment="1"/>
    <xf numFmtId="49" fontId="2" fillId="0" borderId="1" xfId="3074" applyNumberFormat="1" applyFont="1" applyBorder="1"/>
    <xf numFmtId="191" fontId="2" fillId="0" borderId="1" xfId="3738" applyNumberFormat="1" applyFont="1" applyBorder="1" applyAlignment="1"/>
    <xf numFmtId="49" fontId="2" fillId="0" borderId="1" xfId="3080" applyNumberFormat="1" applyFont="1" applyBorder="1"/>
    <xf numFmtId="49" fontId="2" fillId="0" borderId="1" xfId="3721" applyNumberFormat="1" applyFont="1" applyBorder="1"/>
    <xf numFmtId="0" fontId="20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085" applyNumberFormat="1" applyFont="1" applyBorder="1"/>
    <xf numFmtId="0" fontId="19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539" applyNumberFormat="1" applyFont="1" applyBorder="1"/>
    <xf numFmtId="49" fontId="2" fillId="0" borderId="1" xfId="4180" applyNumberFormat="1" applyFont="1" applyBorder="1"/>
    <xf numFmtId="49" fontId="2" fillId="0" borderId="1" xfId="3075" applyNumberFormat="1" applyFont="1" applyBorder="1"/>
    <xf numFmtId="49" fontId="2" fillId="0" borderId="1" xfId="4177" applyNumberFormat="1" applyFont="1" applyBorder="1"/>
    <xf numFmtId="49" fontId="2" fillId="0" borderId="1" xfId="3534" applyNumberFormat="1" applyFont="1" applyBorder="1"/>
    <xf numFmtId="0" fontId="19" fillId="0" borderId="1" xfId="3738" applyNumberFormat="1" applyFont="1" applyFill="1" applyBorder="1" applyAlignment="1" applyProtection="1">
      <alignment horizontal="left" vertical="center" wrapText="1"/>
    </xf>
    <xf numFmtId="191" fontId="0" fillId="0" borderId="1" xfId="3738" applyNumberFormat="1" applyFont="1" applyFill="1" applyBorder="1" applyAlignment="1"/>
    <xf numFmtId="191" fontId="0" fillId="0" borderId="1" xfId="3738" applyNumberFormat="1" applyFont="1" applyBorder="1" applyAlignment="1"/>
    <xf numFmtId="186" fontId="0" fillId="0" borderId="1" xfId="3738" applyNumberFormat="1" applyBorder="1" applyAlignment="1"/>
    <xf numFmtId="0" fontId="12" fillId="0" borderId="0" xfId="4214" applyFont="1" applyAlignment="1">
      <alignment horizontal="center" vertical="center"/>
    </xf>
    <xf numFmtId="0" fontId="2" fillId="0" borderId="0" xfId="4214" applyFont="1">
      <alignment vertical="center"/>
    </xf>
    <xf numFmtId="0" fontId="17" fillId="0" borderId="0" xfId="4214" applyFont="1">
      <alignment vertical="center"/>
    </xf>
    <xf numFmtId="0" fontId="0" fillId="0" borderId="0" xfId="4214">
      <alignment vertical="center"/>
    </xf>
    <xf numFmtId="192" fontId="0" fillId="0" borderId="0" xfId="4214" applyNumberFormat="1">
      <alignment vertical="center"/>
    </xf>
    <xf numFmtId="0" fontId="10" fillId="0" borderId="0" xfId="4214" applyFont="1" applyAlignment="1">
      <alignment horizontal="center" vertical="center"/>
    </xf>
    <xf numFmtId="0" fontId="0" fillId="0" borderId="0" xfId="4214" applyFont="1">
      <alignment vertical="center"/>
    </xf>
    <xf numFmtId="0" fontId="15" fillId="0" borderId="0" xfId="4214" applyFont="1">
      <alignment vertical="center"/>
    </xf>
    <xf numFmtId="192" fontId="0" fillId="0" borderId="0" xfId="4214" applyNumberFormat="1" applyAlignment="1">
      <alignment horizontal="right" vertical="center"/>
    </xf>
    <xf numFmtId="0" fontId="12" fillId="0" borderId="1" xfId="4214" applyFont="1" applyBorder="1" applyAlignment="1">
      <alignment horizontal="distributed" vertical="center" wrapText="1" indent="3"/>
    </xf>
    <xf numFmtId="192" fontId="17" fillId="0" borderId="1" xfId="4214" applyNumberFormat="1" applyFont="1" applyBorder="1" applyAlignment="1">
      <alignment horizontal="center" vertical="center" wrapText="1"/>
    </xf>
    <xf numFmtId="192" fontId="2" fillId="0" borderId="1" xfId="4214" applyNumberFormat="1" applyFont="1" applyBorder="1">
      <alignment vertical="center"/>
    </xf>
    <xf numFmtId="193" fontId="2" fillId="0" borderId="1" xfId="4214" applyNumberFormat="1" applyFont="1" applyBorder="1">
      <alignment vertical="center"/>
    </xf>
    <xf numFmtId="0" fontId="7" fillId="0" borderId="0" xfId="4214" applyFont="1">
      <alignment vertical="center"/>
    </xf>
    <xf numFmtId="0" fontId="17" fillId="0" borderId="1" xfId="4214" applyFont="1" applyBorder="1" applyAlignment="1">
      <alignment horizontal="center" vertical="center"/>
    </xf>
    <xf numFmtId="192" fontId="17" fillId="0" borderId="1" xfId="4214" applyNumberFormat="1" applyFont="1" applyBorder="1">
      <alignment vertical="center"/>
    </xf>
    <xf numFmtId="0" fontId="17" fillId="0" borderId="1" xfId="4214" applyFont="1" applyBorder="1" applyAlignment="1">
      <alignment horizontal="distributed" vertical="center" wrapText="1" indent="3"/>
    </xf>
    <xf numFmtId="192" fontId="2" fillId="0" borderId="1" xfId="4214" applyNumberFormat="1" applyFont="1" applyBorder="1" applyAlignment="1">
      <alignment horizontal="right" vertical="center"/>
    </xf>
    <xf numFmtId="186" fontId="2" fillId="0" borderId="1" xfId="3368" applyNumberFormat="1" applyFont="1" applyBorder="1" applyAlignment="1">
      <alignment vertical="center"/>
    </xf>
    <xf numFmtId="0" fontId="21" fillId="0" borderId="0" xfId="4214" applyFont="1">
      <alignment vertical="center"/>
    </xf>
    <xf numFmtId="0" fontId="18" fillId="0" borderId="1" xfId="3738" applyNumberFormat="1" applyFont="1" applyFill="1" applyBorder="1" applyAlignment="1" applyProtection="1">
      <alignment horizontal="center" vertical="center" wrapText="1"/>
    </xf>
    <xf numFmtId="192" fontId="2" fillId="0" borderId="0" xfId="4214" applyNumberFormat="1" applyFont="1">
      <alignment vertical="center"/>
    </xf>
    <xf numFmtId="0" fontId="14" fillId="0" borderId="0" xfId="2430" applyFont="1" applyAlignment="1">
      <alignment horizontal="center" vertical="center"/>
    </xf>
    <xf numFmtId="0" fontId="19" fillId="0" borderId="0" xfId="2430" applyBorder="1">
      <alignment vertical="center"/>
    </xf>
    <xf numFmtId="0" fontId="22" fillId="0" borderId="0" xfId="2430" applyFont="1" applyBorder="1" applyAlignment="1">
      <alignment vertical="center"/>
    </xf>
    <xf numFmtId="0" fontId="22" fillId="0" borderId="0" xfId="2430" applyFont="1" applyBorder="1" applyAlignment="1">
      <alignment horizontal="right" vertical="center"/>
    </xf>
    <xf numFmtId="0" fontId="23" fillId="0" borderId="1" xfId="2430" applyFont="1" applyBorder="1" applyAlignment="1">
      <alignment horizontal="center" vertical="center" wrapText="1"/>
    </xf>
    <xf numFmtId="49" fontId="7" fillId="0" borderId="1" xfId="3081" applyNumberFormat="1" applyFont="1" applyBorder="1"/>
    <xf numFmtId="0" fontId="23" fillId="0" borderId="1" xfId="2430" applyFont="1" applyBorder="1">
      <alignment vertical="center"/>
    </xf>
    <xf numFmtId="49" fontId="7" fillId="0" borderId="1" xfId="3081" applyNumberFormat="1" applyFont="1" applyBorder="1" applyAlignment="1">
      <alignment horizontal="left" indent="2"/>
    </xf>
    <xf numFmtId="49" fontId="7" fillId="0" borderId="1" xfId="3081" applyNumberFormat="1" applyFont="1" applyBorder="1" applyAlignment="1"/>
    <xf numFmtId="0" fontId="23" fillId="0" borderId="1" xfId="2430" applyFont="1" applyBorder="1" applyAlignment="1">
      <alignment horizontal="center" vertical="center"/>
    </xf>
    <xf numFmtId="0" fontId="24" fillId="0" borderId="1" xfId="2430" applyFont="1" applyBorder="1" applyAlignment="1">
      <alignment horizontal="left" vertical="center"/>
    </xf>
    <xf numFmtId="0" fontId="24" fillId="0" borderId="1" xfId="2430" applyFont="1" applyBorder="1">
      <alignment vertical="center"/>
    </xf>
    <xf numFmtId="186" fontId="23" fillId="0" borderId="1" xfId="2430" applyNumberFormat="1" applyFont="1" applyBorder="1">
      <alignment vertical="center"/>
    </xf>
    <xf numFmtId="0" fontId="24" fillId="0" borderId="1" xfId="2430" applyFont="1" applyBorder="1" applyAlignment="1">
      <alignment vertical="center"/>
    </xf>
    <xf numFmtId="186" fontId="24" fillId="0" borderId="1" xfId="2430" applyNumberFormat="1" applyFont="1" applyBorder="1">
      <alignment vertical="center"/>
    </xf>
    <xf numFmtId="0" fontId="24" fillId="0" borderId="1" xfId="2430" applyFont="1" applyBorder="1" applyAlignment="1">
      <alignment horizontal="left" vertical="center" indent="2"/>
    </xf>
    <xf numFmtId="0" fontId="25" fillId="0" borderId="1" xfId="2430" applyFont="1" applyBorder="1" applyAlignment="1">
      <alignment horizontal="center" vertical="center" wrapText="1"/>
    </xf>
    <xf numFmtId="0" fontId="22" fillId="0" borderId="0" xfId="243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2430">
      <alignment vertical="center"/>
    </xf>
    <xf numFmtId="0" fontId="25" fillId="0" borderId="1" xfId="243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19" fillId="0" borderId="0" xfId="243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8" fillId="0" borderId="0" xfId="2430" applyFont="1" applyFill="1" applyAlignment="1">
      <alignment horizontal="center" vertical="center"/>
    </xf>
    <xf numFmtId="0" fontId="19" fillId="0" borderId="0" xfId="2430" applyFill="1" applyBorder="1">
      <alignment vertical="center"/>
    </xf>
    <xf numFmtId="0" fontId="22" fillId="0" borderId="0" xfId="2430" applyFont="1" applyFill="1" applyBorder="1" applyAlignment="1">
      <alignment vertical="center"/>
    </xf>
    <xf numFmtId="0" fontId="19" fillId="0" borderId="0" xfId="2430" applyFill="1" applyBorder="1" applyAlignment="1">
      <alignment horizontal="right" vertical="center"/>
    </xf>
    <xf numFmtId="0" fontId="23" fillId="0" borderId="1" xfId="2430" applyFont="1" applyFill="1" applyBorder="1" applyAlignment="1">
      <alignment horizontal="center" vertical="center"/>
    </xf>
    <xf numFmtId="0" fontId="25" fillId="0" borderId="1" xfId="2430" applyFont="1" applyFill="1" applyBorder="1" applyAlignment="1">
      <alignment horizontal="center" vertical="center"/>
    </xf>
    <xf numFmtId="0" fontId="25" fillId="0" borderId="1" xfId="2430" applyFont="1" applyFill="1" applyBorder="1" applyAlignment="1">
      <alignment horizontal="center" vertical="center" wrapText="1"/>
    </xf>
    <xf numFmtId="0" fontId="24" fillId="0" borderId="1" xfId="2430" applyFont="1" applyFill="1" applyBorder="1">
      <alignment vertical="center"/>
    </xf>
    <xf numFmtId="186" fontId="24" fillId="0" borderId="1" xfId="2430" applyNumberFormat="1" applyFont="1" applyFill="1" applyBorder="1">
      <alignment vertical="center"/>
    </xf>
    <xf numFmtId="3" fontId="29" fillId="0" borderId="1" xfId="0" applyNumberFormat="1" applyFont="1" applyFill="1" applyBorder="1" applyAlignment="1" applyProtection="1">
      <alignment vertical="center"/>
    </xf>
    <xf numFmtId="3" fontId="29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23" fillId="0" borderId="1" xfId="2430" applyFont="1" applyFill="1" applyBorder="1">
      <alignment vertical="center"/>
    </xf>
    <xf numFmtId="0" fontId="24" fillId="0" borderId="1" xfId="2430" applyFont="1" applyFill="1" applyBorder="1" applyAlignment="1">
      <alignment horizontal="left" vertical="center" indent="2"/>
    </xf>
    <xf numFmtId="0" fontId="0" fillId="0" borderId="1" xfId="0" applyFill="1" applyBorder="1" applyAlignment="1">
      <alignment vertical="center"/>
    </xf>
    <xf numFmtId="0" fontId="19" fillId="0" borderId="0" xfId="2430" applyBorder="1" applyAlignment="1">
      <alignment horizontal="right" vertical="center"/>
    </xf>
    <xf numFmtId="0" fontId="23" fillId="0" borderId="1" xfId="2430" applyFont="1" applyBorder="1" applyAlignment="1">
      <alignment horizontal="left" vertical="center"/>
    </xf>
    <xf numFmtId="0" fontId="27" fillId="0" borderId="1" xfId="1001" applyFont="1" applyFill="1" applyBorder="1" applyAlignment="1">
      <alignment horizontal="center" vertical="center" wrapText="1"/>
    </xf>
    <xf numFmtId="3" fontId="7" fillId="0" borderId="1" xfId="4173" applyNumberFormat="1" applyFont="1" applyFill="1" applyBorder="1" applyAlignment="1" applyProtection="1">
      <alignment vertical="center"/>
    </xf>
    <xf numFmtId="0" fontId="24" fillId="0" borderId="1" xfId="243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86" fontId="0" fillId="0" borderId="0" xfId="0" applyNumberFormat="1" applyAlignment="1">
      <alignment vertical="center"/>
    </xf>
    <xf numFmtId="186" fontId="14" fillId="0" borderId="0" xfId="2430" applyNumberFormat="1" applyFont="1" applyAlignment="1">
      <alignment horizontal="center" vertical="center"/>
    </xf>
    <xf numFmtId="186" fontId="22" fillId="0" borderId="0" xfId="243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86" fontId="19" fillId="0" borderId="0" xfId="2430" applyNumberFormat="1" applyFont="1" applyBorder="1" applyAlignment="1">
      <alignment horizontal="right" vertical="center"/>
    </xf>
    <xf numFmtId="186" fontId="24" fillId="0" borderId="1" xfId="243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7" fillId="0" borderId="1" xfId="1854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7" fillId="0" borderId="1" xfId="1000" applyFont="1" applyBorder="1" applyAlignment="1">
      <alignment horizontal="center" vertical="center"/>
    </xf>
    <xf numFmtId="0" fontId="7" fillId="0" borderId="1" xfId="1000" applyFont="1" applyBorder="1" applyAlignment="1">
      <alignment horizontal="right" vertical="center"/>
    </xf>
    <xf numFmtId="186" fontId="7" fillId="0" borderId="1" xfId="0" applyNumberFormat="1" applyFont="1" applyBorder="1">
      <alignment vertical="center"/>
    </xf>
    <xf numFmtId="0" fontId="7" fillId="0" borderId="1" xfId="1000" applyFont="1" applyBorder="1" applyAlignment="1">
      <alignment vertical="center"/>
    </xf>
    <xf numFmtId="0" fontId="2" fillId="0" borderId="1" xfId="100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7" fillId="0" borderId="1" xfId="1000" applyFont="1" applyBorder="1" applyAlignment="1">
      <alignment horizontal="left" vertical="center" wrapText="1"/>
    </xf>
    <xf numFmtId="0" fontId="2" fillId="0" borderId="1" xfId="1000" applyFont="1" applyFill="1" applyBorder="1" applyAlignment="1">
      <alignment horizontal="right" vertical="center" wrapText="1"/>
    </xf>
    <xf numFmtId="0" fontId="7" fillId="0" borderId="1" xfId="1000" applyFont="1" applyBorder="1" applyAlignment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792" applyAlignment="1">
      <alignment vertical="center"/>
    </xf>
    <xf numFmtId="0" fontId="10" fillId="0" borderId="0" xfId="3086" applyNumberFormat="1" applyFont="1" applyAlignment="1">
      <alignment horizontal="center" vertical="center" wrapText="1"/>
    </xf>
    <xf numFmtId="0" fontId="0" fillId="0" borderId="0" xfId="2391" applyAlignment="1">
      <alignment horizontal="center" vertical="center"/>
    </xf>
    <xf numFmtId="0" fontId="2" fillId="0" borderId="0" xfId="2391" applyFont="1" applyAlignment="1">
      <alignment horizontal="right" vertical="center"/>
    </xf>
    <xf numFmtId="0" fontId="17" fillId="0" borderId="1" xfId="2391" applyFont="1" applyBorder="1" applyAlignment="1">
      <alignment horizontal="center" vertical="center"/>
    </xf>
    <xf numFmtId="0" fontId="2" fillId="0" borderId="1" xfId="2391" applyFont="1" applyBorder="1" applyAlignment="1">
      <alignment horizontal="left" vertical="center"/>
    </xf>
    <xf numFmtId="0" fontId="0" fillId="0" borderId="3" xfId="2391" applyFont="1" applyFill="1" applyBorder="1" applyAlignment="1">
      <alignment vertical="center" wrapText="1"/>
    </xf>
    <xf numFmtId="0" fontId="0" fillId="0" borderId="3" xfId="2391" applyFill="1" applyBorder="1" applyAlignment="1">
      <alignment vertical="center" wrapText="1"/>
    </xf>
    <xf numFmtId="0" fontId="10" fillId="0" borderId="0" xfId="3086" applyFont="1" applyAlignment="1">
      <alignment horizontal="center" vertical="center"/>
    </xf>
    <xf numFmtId="0" fontId="0" fillId="0" borderId="0" xfId="3086" applyFont="1" applyAlignment="1">
      <alignment horizontal="center" vertical="center"/>
    </xf>
    <xf numFmtId="0" fontId="19" fillId="0" borderId="0" xfId="2430" applyFont="1" applyBorder="1" applyAlignment="1">
      <alignment horizontal="right" vertical="center"/>
    </xf>
    <xf numFmtId="0" fontId="27" fillId="0" borderId="1" xfId="3086" applyFont="1" applyBorder="1" applyAlignment="1">
      <alignment horizontal="center" vertical="center" wrapText="1"/>
    </xf>
    <xf numFmtId="0" fontId="27" fillId="0" borderId="1" xfId="3086" applyFont="1" applyBorder="1">
      <alignment vertical="center"/>
    </xf>
    <xf numFmtId="0" fontId="7" fillId="0" borderId="1" xfId="3086" applyFont="1" applyBorder="1" applyAlignment="1">
      <alignment horizontal="center" vertical="center"/>
    </xf>
    <xf numFmtId="0" fontId="7" fillId="0" borderId="1" xfId="3086" applyFont="1" applyBorder="1" applyAlignment="1">
      <alignment horizontal="left" vertical="center" indent="1"/>
    </xf>
    <xf numFmtId="0" fontId="7" fillId="2" borderId="1" xfId="3086" applyFont="1" applyFill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30" fillId="0" borderId="0" xfId="379" applyFont="1">
      <alignment vertical="center"/>
    </xf>
    <xf numFmtId="0" fontId="31" fillId="0" borderId="0" xfId="379">
      <alignment vertical="center"/>
    </xf>
    <xf numFmtId="191" fontId="31" fillId="0" borderId="0" xfId="379" applyNumberFormat="1" applyAlignment="1">
      <alignment horizontal="right" vertical="center"/>
    </xf>
    <xf numFmtId="186" fontId="31" fillId="0" borderId="0" xfId="379" applyNumberFormat="1">
      <alignment vertical="center"/>
    </xf>
    <xf numFmtId="0" fontId="22" fillId="0" borderId="0" xfId="379" applyFont="1">
      <alignment vertical="center"/>
    </xf>
    <xf numFmtId="0" fontId="14" fillId="0" borderId="0" xfId="379" applyFont="1" applyAlignment="1">
      <alignment horizontal="center" vertical="center"/>
    </xf>
    <xf numFmtId="191" fontId="14" fillId="0" borderId="0" xfId="379" applyNumberFormat="1" applyFont="1" applyAlignment="1">
      <alignment horizontal="right" vertical="center"/>
    </xf>
    <xf numFmtId="186" fontId="14" fillId="0" borderId="0" xfId="379" applyNumberFormat="1" applyFont="1" applyAlignment="1">
      <alignment horizontal="center" vertical="center"/>
    </xf>
    <xf numFmtId="0" fontId="31" fillId="0" borderId="0" xfId="379" applyAlignment="1">
      <alignment horizontal="left" vertical="center" wrapText="1"/>
    </xf>
    <xf numFmtId="186" fontId="22" fillId="0" borderId="0" xfId="379" applyNumberFormat="1" applyFont="1" applyAlignment="1">
      <alignment horizontal="right" vertical="center"/>
    </xf>
    <xf numFmtId="0" fontId="23" fillId="0" borderId="1" xfId="379" applyFont="1" applyFill="1" applyBorder="1" applyAlignment="1">
      <alignment horizontal="center" vertical="center" wrapText="1"/>
    </xf>
    <xf numFmtId="191" fontId="27" fillId="0" borderId="1" xfId="1001" applyNumberFormat="1" applyFont="1" applyFill="1" applyBorder="1" applyAlignment="1">
      <alignment horizontal="right" vertical="center" wrapText="1"/>
    </xf>
    <xf numFmtId="186" fontId="27" fillId="0" borderId="1" xfId="0" applyNumberFormat="1" applyFont="1" applyBorder="1" applyAlignment="1">
      <alignment horizontal="center" vertical="center" wrapText="1"/>
    </xf>
    <xf numFmtId="191" fontId="7" fillId="0" borderId="1" xfId="1001" applyNumberFormat="1" applyFont="1" applyFill="1" applyBorder="1" applyAlignment="1">
      <alignment horizontal="right" vertical="center" wrapText="1"/>
    </xf>
    <xf numFmtId="186" fontId="7" fillId="0" borderId="1" xfId="0" applyNumberFormat="1" applyFont="1" applyBorder="1" applyAlignment="1">
      <alignment horizontal="center" vertical="center" wrapText="1"/>
    </xf>
    <xf numFmtId="49" fontId="27" fillId="0" borderId="1" xfId="2398" applyNumberFormat="1" applyFont="1" applyBorder="1" applyAlignment="1">
      <alignment horizontal="left" vertical="center" wrapText="1"/>
    </xf>
    <xf numFmtId="0" fontId="24" fillId="0" borderId="1" xfId="379" applyFont="1" applyBorder="1" applyAlignment="1">
      <alignment horizontal="right" vertical="center" wrapText="1"/>
    </xf>
    <xf numFmtId="49" fontId="7" fillId="0" borderId="1" xfId="2398" applyNumberFormat="1" applyFont="1" applyBorder="1" applyAlignment="1">
      <alignment horizontal="left" vertical="center" wrapText="1"/>
    </xf>
    <xf numFmtId="0" fontId="21" fillId="0" borderId="0" xfId="379" applyFont="1">
      <alignment vertical="center"/>
    </xf>
    <xf numFmtId="0" fontId="31" fillId="0" borderId="0" xfId="3112">
      <alignment vertical="center"/>
    </xf>
    <xf numFmtId="186" fontId="31" fillId="0" borderId="0" xfId="3112" applyNumberFormat="1">
      <alignment vertical="center"/>
    </xf>
    <xf numFmtId="0" fontId="22" fillId="0" borderId="0" xfId="3112" applyFont="1">
      <alignment vertical="center"/>
    </xf>
    <xf numFmtId="0" fontId="14" fillId="0" borderId="0" xfId="3112" applyFont="1" applyAlignment="1">
      <alignment horizontal="center" vertical="center"/>
    </xf>
    <xf numFmtId="186" fontId="14" fillId="0" borderId="0" xfId="3112" applyNumberFormat="1" applyFont="1" applyAlignment="1">
      <alignment horizontal="center" vertical="center"/>
    </xf>
    <xf numFmtId="186" fontId="29" fillId="0" borderId="0" xfId="0" applyNumberFormat="1" applyFont="1" applyAlignment="1">
      <alignment horizontal="right" vertical="center"/>
    </xf>
    <xf numFmtId="0" fontId="23" fillId="0" borderId="1" xfId="3112" applyFont="1" applyFill="1" applyBorder="1" applyAlignment="1">
      <alignment horizontal="center" vertical="center"/>
    </xf>
    <xf numFmtId="0" fontId="27" fillId="0" borderId="1" xfId="1001" applyFont="1" applyFill="1" applyBorder="1" applyAlignment="1">
      <alignment horizontal="right" vertical="center" wrapText="1"/>
    </xf>
    <xf numFmtId="0" fontId="24" fillId="0" borderId="1" xfId="3702" applyFont="1" applyFill="1" applyBorder="1" applyAlignment="1">
      <alignment horizontal="left" vertical="center"/>
    </xf>
    <xf numFmtId="1" fontId="24" fillId="0" borderId="1" xfId="3112" applyNumberFormat="1" applyFont="1" applyBorder="1">
      <alignment vertical="center"/>
    </xf>
    <xf numFmtId="49" fontId="32" fillId="0" borderId="0" xfId="2395" applyNumberFormat="1" applyFont="1"/>
    <xf numFmtId="1" fontId="31" fillId="0" borderId="0" xfId="3112" applyNumberFormat="1">
      <alignment vertical="center"/>
    </xf>
    <xf numFmtId="186" fontId="24" fillId="0" borderId="1" xfId="3112" applyNumberFormat="1" applyFont="1" applyBorder="1">
      <alignment vertical="center"/>
    </xf>
    <xf numFmtId="1" fontId="21" fillId="0" borderId="0" xfId="3112" applyNumberFormat="1" applyFont="1">
      <alignment vertical="center"/>
    </xf>
    <xf numFmtId="0" fontId="31" fillId="0" borderId="3" xfId="3112" applyBorder="1" applyAlignment="1">
      <alignment horizontal="left" vertical="center"/>
    </xf>
    <xf numFmtId="186" fontId="31" fillId="0" borderId="3" xfId="3112" applyNumberFormat="1" applyBorder="1" applyAlignment="1">
      <alignment horizontal="left" vertical="center"/>
    </xf>
    <xf numFmtId="191" fontId="0" fillId="0" borderId="0" xfId="0" applyNumberFormat="1" applyAlignment="1">
      <alignment vertical="center"/>
    </xf>
    <xf numFmtId="191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0" fontId="0" fillId="0" borderId="0" xfId="1001" applyFont="1"/>
    <xf numFmtId="191" fontId="0" fillId="0" borderId="0" xfId="1001" applyNumberFormat="1"/>
    <xf numFmtId="191" fontId="0" fillId="0" borderId="0" xfId="1001" applyNumberFormat="1" applyFont="1"/>
    <xf numFmtId="186" fontId="0" fillId="0" borderId="0" xfId="1001" applyNumberFormat="1" applyFont="1"/>
    <xf numFmtId="0" fontId="10" fillId="0" borderId="0" xfId="1001" applyFont="1" applyFill="1" applyAlignment="1">
      <alignment horizontal="center"/>
    </xf>
    <xf numFmtId="186" fontId="10" fillId="0" borderId="0" xfId="1001" applyNumberFormat="1" applyFont="1" applyFill="1" applyAlignment="1">
      <alignment horizontal="center"/>
    </xf>
    <xf numFmtId="0" fontId="33" fillId="0" borderId="0" xfId="1001" applyFont="1" applyFill="1" applyAlignment="1">
      <alignment vertical="center"/>
    </xf>
    <xf numFmtId="0" fontId="29" fillId="0" borderId="0" xfId="0" applyFont="1" applyAlignment="1">
      <alignment horizontal="right" vertical="center"/>
    </xf>
    <xf numFmtId="191" fontId="11" fillId="0" borderId="6" xfId="1001" applyNumberFormat="1" applyFont="1" applyFill="1" applyBorder="1" applyAlignment="1">
      <alignment horizontal="center" vertical="center" wrapText="1"/>
    </xf>
    <xf numFmtId="191" fontId="11" fillId="0" borderId="1" xfId="1001" applyNumberFormat="1" applyFont="1" applyFill="1" applyBorder="1" applyAlignment="1">
      <alignment horizontal="center" vertical="center" wrapText="1"/>
    </xf>
    <xf numFmtId="191" fontId="13" fillId="0" borderId="1" xfId="1099" applyNumberFormat="1" applyFont="1" applyFill="1" applyBorder="1" applyAlignment="1">
      <alignment wrapText="1"/>
    </xf>
    <xf numFmtId="186" fontId="13" fillId="0" borderId="1" xfId="1099" applyNumberFormat="1" applyFont="1" applyFill="1" applyBorder="1"/>
    <xf numFmtId="186" fontId="13" fillId="0" borderId="1" xfId="0" applyNumberFormat="1" applyFont="1" applyBorder="1" applyAlignment="1">
      <alignment horizontal="center" vertical="center" wrapText="1"/>
    </xf>
    <xf numFmtId="191" fontId="13" fillId="0" borderId="1" xfId="1099" applyNumberFormat="1" applyFont="1" applyFill="1" applyBorder="1"/>
    <xf numFmtId="1" fontId="13" fillId="0" borderId="1" xfId="1099" applyNumberFormat="1" applyFont="1" applyFill="1" applyBorder="1" applyAlignment="1" applyProtection="1">
      <alignment horizontal="left" vertical="center"/>
      <protection locked="0"/>
    </xf>
    <xf numFmtId="191" fontId="13" fillId="0" borderId="1" xfId="1099" applyNumberFormat="1" applyFont="1" applyFill="1" applyBorder="1" applyAlignment="1"/>
    <xf numFmtId="1" fontId="13" fillId="0" borderId="1" xfId="1099" applyNumberFormat="1" applyFont="1" applyFill="1" applyBorder="1" applyAlignment="1" applyProtection="1">
      <alignment vertical="center"/>
      <protection locked="0"/>
    </xf>
    <xf numFmtId="191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1099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191" fontId="0" fillId="0" borderId="1" xfId="0" applyNumberFormat="1" applyBorder="1" applyAlignment="1">
      <alignment vertical="center"/>
    </xf>
    <xf numFmtId="3" fontId="2" fillId="0" borderId="1" xfId="4120" applyNumberFormat="1" applyFont="1" applyFill="1" applyBorder="1" applyAlignment="1" applyProtection="1">
      <alignment vertical="center"/>
    </xf>
    <xf numFmtId="0" fontId="11" fillId="0" borderId="1" xfId="1099" applyFont="1" applyFill="1" applyBorder="1" applyAlignment="1">
      <alignment horizontal="center" vertical="center"/>
    </xf>
    <xf numFmtId="1" fontId="11" fillId="0" borderId="1" xfId="1099" applyNumberFormat="1" applyFont="1" applyFill="1" applyBorder="1" applyAlignment="1" applyProtection="1">
      <alignment vertical="center"/>
      <protection locked="0"/>
    </xf>
    <xf numFmtId="186" fontId="13" fillId="0" borderId="1" xfId="1099" applyNumberFormat="1" applyFont="1" applyFill="1" applyBorder="1" applyAlignment="1"/>
    <xf numFmtId="186" fontId="13" fillId="0" borderId="1" xfId="1099" applyNumberFormat="1" applyFont="1" applyFill="1" applyBorder="1" applyAlignment="1" applyProtection="1">
      <alignment vertical="center"/>
      <protection locked="0"/>
    </xf>
    <xf numFmtId="0" fontId="13" fillId="0" borderId="1" xfId="1099" applyFont="1" applyFill="1" applyBorder="1" applyAlignment="1"/>
    <xf numFmtId="191" fontId="0" fillId="0" borderId="1" xfId="0" applyNumberFormat="1" applyFont="1" applyFill="1" applyBorder="1" applyAlignment="1">
      <alignment vertical="center"/>
    </xf>
    <xf numFmtId="186" fontId="0" fillId="0" borderId="1" xfId="0" applyNumberFormat="1" applyFont="1" applyFill="1" applyBorder="1" applyAlignment="1">
      <alignment vertical="center"/>
    </xf>
    <xf numFmtId="0" fontId="0" fillId="0" borderId="0" xfId="1001"/>
    <xf numFmtId="0" fontId="7" fillId="0" borderId="1" xfId="100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91" fontId="7" fillId="0" borderId="1" xfId="1001" applyNumberFormat="1" applyFont="1" applyFill="1" applyBorder="1" applyAlignment="1">
      <alignment horizontal="center" vertical="center" wrapText="1"/>
    </xf>
    <xf numFmtId="0" fontId="34" fillId="0" borderId="1" xfId="1001" applyFont="1" applyFill="1" applyBorder="1" applyAlignment="1">
      <alignment horizontal="center" vertical="center"/>
    </xf>
    <xf numFmtId="1" fontId="27" fillId="0" borderId="1" xfId="1001" applyNumberFormat="1" applyFont="1" applyFill="1" applyBorder="1" applyAlignment="1" applyProtection="1">
      <alignment vertical="center"/>
      <protection locked="0"/>
    </xf>
    <xf numFmtId="1" fontId="7" fillId="0" borderId="1" xfId="1001" applyNumberFormat="1" applyFont="1" applyFill="1" applyBorder="1" applyAlignment="1" applyProtection="1">
      <alignment horizontal="left" vertical="center"/>
      <protection locked="0"/>
    </xf>
    <xf numFmtId="1" fontId="7" fillId="0" borderId="1" xfId="1001" applyNumberFormat="1" applyFont="1" applyFill="1" applyBorder="1" applyAlignment="1" applyProtection="1">
      <alignment vertical="center"/>
      <protection locked="0"/>
    </xf>
    <xf numFmtId="0" fontId="7" fillId="0" borderId="1" xfId="1001" applyFont="1" applyFill="1" applyBorder="1" applyAlignment="1">
      <alignment horizontal="left" vertical="center"/>
    </xf>
    <xf numFmtId="0" fontId="7" fillId="0" borderId="1" xfId="1001" applyFont="1" applyBorder="1" applyAlignment="1"/>
    <xf numFmtId="0" fontId="0" fillId="0" borderId="0" xfId="1001" applyFont="1" applyFill="1"/>
    <xf numFmtId="191" fontId="10" fillId="0" borderId="0" xfId="1001" applyNumberFormat="1" applyFont="1" applyFill="1" applyAlignment="1">
      <alignment horizontal="center"/>
    </xf>
    <xf numFmtId="191" fontId="27" fillId="0" borderId="1" xfId="0" applyNumberFormat="1" applyFont="1" applyBorder="1" applyAlignment="1">
      <alignment horizontal="center" vertical="center" wrapText="1"/>
    </xf>
    <xf numFmtId="191" fontId="13" fillId="0" borderId="1" xfId="1099" applyNumberFormat="1" applyFont="1" applyFill="1" applyBorder="1" applyAlignment="1">
      <alignment horizontal="right"/>
    </xf>
    <xf numFmtId="191" fontId="13" fillId="0" borderId="1" xfId="0" applyNumberFormat="1" applyFont="1" applyBorder="1" applyAlignment="1">
      <alignment vertical="center"/>
    </xf>
    <xf numFmtId="186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91" fontId="12" fillId="0" borderId="0" xfId="0" applyNumberFormat="1" applyFont="1" applyAlignment="1">
      <alignment horizontal="left" vertical="center"/>
    </xf>
    <xf numFmtId="186" fontId="12" fillId="0" borderId="0" xfId="0" applyNumberFormat="1" applyFont="1" applyAlignment="1">
      <alignment horizontal="left" vertical="center"/>
    </xf>
    <xf numFmtId="0" fontId="27" fillId="0" borderId="6" xfId="1001" applyFont="1" applyFill="1" applyBorder="1" applyAlignment="1">
      <alignment horizontal="center" vertical="center" wrapText="1"/>
    </xf>
    <xf numFmtId="191" fontId="27" fillId="0" borderId="1" xfId="1001" applyNumberFormat="1" applyFont="1" applyFill="1" applyBorder="1" applyAlignment="1">
      <alignment horizontal="center" vertical="center" wrapText="1"/>
    </xf>
    <xf numFmtId="0" fontId="23" fillId="0" borderId="6" xfId="2430" applyFont="1" applyBorder="1">
      <alignment vertical="center"/>
    </xf>
    <xf numFmtId="0" fontId="24" fillId="0" borderId="6" xfId="2430" applyFont="1" applyBorder="1">
      <alignment vertical="center"/>
    </xf>
    <xf numFmtId="0" fontId="34" fillId="0" borderId="6" xfId="1001" applyFont="1" applyFill="1" applyBorder="1" applyAlignment="1">
      <alignment horizontal="center" vertical="center"/>
    </xf>
    <xf numFmtId="1" fontId="27" fillId="0" borderId="6" xfId="1001" applyNumberFormat="1" applyFont="1" applyFill="1" applyBorder="1" applyAlignment="1" applyProtection="1">
      <alignment vertical="center"/>
      <protection locked="0"/>
    </xf>
    <xf numFmtId="1" fontId="7" fillId="0" borderId="6" xfId="1001" applyNumberFormat="1" applyFont="1" applyFill="1" applyBorder="1" applyAlignment="1" applyProtection="1">
      <alignment horizontal="left" vertical="center"/>
      <protection locked="0"/>
    </xf>
    <xf numFmtId="1" fontId="7" fillId="0" borderId="6" xfId="1001" applyNumberFormat="1" applyFont="1" applyFill="1" applyBorder="1" applyAlignment="1" applyProtection="1">
      <alignment horizontal="left" vertical="center" indent="1"/>
      <protection locked="0"/>
    </xf>
    <xf numFmtId="0" fontId="7" fillId="0" borderId="6" xfId="1001" applyFont="1" applyFill="1" applyBorder="1" applyAlignment="1">
      <alignment horizontal="left" vertical="center"/>
    </xf>
    <xf numFmtId="1" fontId="7" fillId="0" borderId="6" xfId="1001" applyNumberFormat="1" applyFont="1" applyFill="1" applyBorder="1" applyAlignment="1" applyProtection="1">
      <alignment vertical="center"/>
      <protection locked="0"/>
    </xf>
    <xf numFmtId="0" fontId="7" fillId="0" borderId="6" xfId="1001" applyFont="1" applyBorder="1" applyAlignment="1"/>
    <xf numFmtId="0" fontId="33" fillId="0" borderId="0" xfId="4212" applyFont="1" applyAlignment="1">
      <alignment vertical="top"/>
    </xf>
    <xf numFmtId="0" fontId="35" fillId="0" borderId="0" xfId="4212" applyFont="1">
      <alignment vertical="center"/>
    </xf>
    <xf numFmtId="0" fontId="0" fillId="0" borderId="0" xfId="4212" applyFont="1">
      <alignment vertical="center"/>
    </xf>
    <xf numFmtId="0" fontId="0" fillId="0" borderId="0" xfId="4212" applyFont="1" applyAlignment="1">
      <alignment horizontal="center" vertical="center"/>
    </xf>
    <xf numFmtId="0" fontId="36" fillId="0" borderId="0" xfId="4212" applyFont="1" applyAlignment="1">
      <alignment horizontal="center" vertical="top"/>
    </xf>
    <xf numFmtId="0" fontId="12" fillId="0" borderId="0" xfId="4212" applyFont="1" applyAlignment="1">
      <alignment horizontal="center" vertical="center"/>
    </xf>
    <xf numFmtId="0" fontId="37" fillId="0" borderId="6" xfId="4212" applyFont="1" applyFill="1" applyBorder="1" applyAlignment="1">
      <alignment horizontal="center" vertical="center"/>
    </xf>
    <xf numFmtId="0" fontId="37" fillId="0" borderId="7" xfId="4212" applyFont="1" applyFill="1" applyBorder="1">
      <alignment vertical="center"/>
    </xf>
    <xf numFmtId="0" fontId="37" fillId="0" borderId="1" xfId="4212" applyFont="1" applyFill="1" applyBorder="1" applyAlignment="1">
      <alignment horizontal="center" vertical="center"/>
    </xf>
    <xf numFmtId="0" fontId="37" fillId="0" borderId="1" xfId="4212" applyFont="1" applyFill="1" applyBorder="1">
      <alignment vertical="center"/>
    </xf>
    <xf numFmtId="0" fontId="38" fillId="0" borderId="1" xfId="4212" applyFont="1" applyFill="1" applyBorder="1">
      <alignment vertical="center"/>
    </xf>
    <xf numFmtId="0" fontId="39" fillId="0" borderId="0" xfId="4212" applyFont="1" applyFill="1">
      <alignment vertical="center"/>
    </xf>
  </cellXfs>
  <cellStyles count="5008">
    <cellStyle name="常规" xfId="0" builtinId="0"/>
    <cellStyle name="货币[0]" xfId="1" builtinId="7"/>
    <cellStyle name="20% - 强调文字颜色 3" xfId="2" builtinId="38"/>
    <cellStyle name="20% - 强调文字颜色 6 3 2 2_2015财政决算公开" xfId="3"/>
    <cellStyle name="强调文字颜色 5 4 2 2 2" xfId="4"/>
    <cellStyle name="?鹎%U龡&amp;H齲_x0001_C铣_x0014__x0007__x0001__x0001_ 2 2 3 4_2015财政决算公开" xfId="5"/>
    <cellStyle name="?鹎%U龡&amp;H齲_x0001_C铣_x0014__x0007__x0001__x0001_ 2 2 2 2 3_2015财政决算公开" xfId="6"/>
    <cellStyle name="强调文字颜色 2 3 2" xfId="7"/>
    <cellStyle name="常规 2 2 2 5 3 2" xfId="8"/>
    <cellStyle name="输入" xfId="9" builtinId="20"/>
    <cellStyle name="常规 39" xfId="10"/>
    <cellStyle name="常规 44" xfId="11"/>
    <cellStyle name="货币" xfId="12" builtinId="4"/>
    <cellStyle name="常规 15 4 2" xfId="13"/>
    <cellStyle name="?鹎%U龡&amp;H齲_x0001_C铣_x0014__x0007__x0001__x0001_ 2 2 3 2 2" xfId="14"/>
    <cellStyle name="60% - 强调文字颜色 1 3 5" xfId="15"/>
    <cellStyle name="常规 3 4 3" xfId="16"/>
    <cellStyle name="千位分隔[0]" xfId="17" builtinId="6"/>
    <cellStyle name="40% - 强调文字颜色 2 2 3 2 2" xfId="18"/>
    <cellStyle name="40% - 强调文字颜色 3" xfId="19" builtinId="39"/>
    <cellStyle name="40% - 强调文字颜色 3 3 3 2" xfId="20"/>
    <cellStyle name="常规 31 2" xfId="21"/>
    <cellStyle name="常规 26 2" xfId="22"/>
    <cellStyle name="标题 5 6" xfId="23"/>
    <cellStyle name="?鹎%U龡&amp;H齲_x0001_C铣_x0014__x0007__x0001__x0001_ 4 3 4" xfId="24"/>
    <cellStyle name="?鹎%U龡&amp;H齲_x0001_C铣_x0014__x0007__x0001__x0001_ 3 3 3 2" xfId="25"/>
    <cellStyle name="?鹎%U龡&amp;H齲_x0001_C铣_x0014__x0007__x0001__x0001_ 3" xfId="26"/>
    <cellStyle name="差" xfId="27" builtinId="27"/>
    <cellStyle name="?鹎%U龡&amp;H齲_x0001_C铣_x0014__x0007__x0001__x0001_ 2 5 2 2" xfId="28"/>
    <cellStyle name="20% - 强调文字颜色 2 2 3_2015财政决算公开" xfId="29"/>
    <cellStyle name="?鹎%U龡&amp;H齲_x0001_C铣_x0014__x0007__x0001__x0001_ 3 2 2 6_2015财政决算公开" xfId="30"/>
    <cellStyle name="40% - 强调文字颜色 2 5 2 2" xfId="31"/>
    <cellStyle name="20% - 强调文字颜色 3 6 2 2" xfId="32"/>
    <cellStyle name="常规 7 3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千位分隔 4 6" xfId="38"/>
    <cellStyle name="20% - 强调文字颜色 6 3 2 2 2" xfId="39"/>
    <cellStyle name="?鹎%U龡&amp;H齲_x0001_C铣_x0014__x0007__x0001__x0001_ 2 2 3 4 2" xfId="40"/>
    <cellStyle name="超链接" xfId="41" builtinId="8"/>
    <cellStyle name="?鹎%U龡&amp;H齲_x0001_C铣_x0014__x0007__x0001__x0001_ 2 2 2 5 2" xfId="42"/>
    <cellStyle name="40% - 强调文字颜色 1 6_2015财政决算公开" xfId="43"/>
    <cellStyle name="百分比" xfId="44" builtinId="5"/>
    <cellStyle name="强调文字颜色 3 2 3 2" xfId="45"/>
    <cellStyle name="?鹎%U龡&amp;H齲_x0001_C铣_x0014__x0007__x0001__x0001_ 2 3 3 4" xfId="46"/>
    <cellStyle name="适中 2 4 2" xfId="47"/>
    <cellStyle name="已访问的超链接" xfId="48" builtinId="9"/>
    <cellStyle name="20% - 强调文字颜色 6 4 2 2" xfId="49"/>
    <cellStyle name="强调文字颜色 3 3 2 3 2" xfId="50"/>
    <cellStyle name="?鹎%U龡&amp;H齲_x0001_C铣_x0014__x0007__x0001__x0001_ 2 4 2 5 2" xfId="51"/>
    <cellStyle name="注释" xfId="52" builtinId="10"/>
    <cellStyle name="60% - 强调文字颜色 2 3" xfId="53"/>
    <cellStyle name="常规 12 2 2" xfId="54"/>
    <cellStyle name="好 4 2 2 2" xfId="55"/>
    <cellStyle name="?鹎%U龡&amp;H齲_x0001_C铣_x0014__x0007__x0001__x0001_ 2 3 5 2" xfId="56"/>
    <cellStyle name="60% - 强调文字颜色 2" xfId="57" builtinId="36"/>
    <cellStyle name="?鹎%U龡&amp;H齲_x0001_C铣_x0014__x0007__x0001__x0001_ 3 2 5_2015财政决算公开" xfId="58"/>
    <cellStyle name="?鹎%U龡&amp;H齲_x0001_C铣_x0014__x0007__x0001__x0001_ 3 2 2 3_2015财政决算公开" xfId="59"/>
    <cellStyle name="?鹎%U龡&amp;H齲_x0001_C铣_x0014__x0007__x0001__x0001_ 2 3 2 3 2" xfId="60"/>
    <cellStyle name="标题 4" xfId="61" builtinId="19"/>
    <cellStyle name="货币[0] 3" xfId="62"/>
    <cellStyle name="常规 4 2 2 3" xfId="63"/>
    <cellStyle name="常规 4 4 3" xfId="64"/>
    <cellStyle name="常规 6 5" xfId="65"/>
    <cellStyle name="警告文本" xfId="66" builtinId="11"/>
    <cellStyle name="?鹎%U龡&amp;H齲_x0001_C铣_x0014__x0007__x0001__x0001_ 2 2 4 2 2" xfId="67"/>
    <cellStyle name="60% - 强调文字颜色 2 3 5" xfId="68"/>
    <cellStyle name="?鹎%U龡&amp;H齲_x0001_C铣_x0014__x0007__x0001__x0001_ 3 10" xfId="69"/>
    <cellStyle name="?鹎%U龡&amp;H齲_x0001_C铣_x0014__x0007__x0001__x0001_ 3 4 4 5" xfId="70"/>
    <cellStyle name="?鹎%U龡&amp;H齲_x0001_C铣_x0014__x0007__x0001__x0001_ 3 2 2 2 2 5" xfId="71"/>
    <cellStyle name="标题" xfId="72" builtinId="15"/>
    <cellStyle name="注释 3 3 3" xfId="73"/>
    <cellStyle name="常规 13 2 3 2" xfId="74"/>
    <cellStyle name="?鹎%U龡&amp;H齲_x0001_C铣_x0014__x0007__x0001__x0001_ 2 4 5 3 2" xfId="75"/>
    <cellStyle name="?鹎%U龡&amp;H齲_x0001_C铣_x0014__x0007__x0001__x0001_ 2 3 6 5" xfId="76"/>
    <cellStyle name="解释性文本" xfId="77" builtinId="53"/>
    <cellStyle name="标题 1 5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强调文字颜色 3 2 5 2" xfId="86"/>
    <cellStyle name="千位分隔 3 2 2 2 2" xfId="87"/>
    <cellStyle name="?鹎%U龡&amp;H齲_x0001_C铣_x0014__x0007__x0001__x0001_ 2 3 5 4" xfId="88"/>
    <cellStyle name="60% - 强调文字颜色 4" xfId="89" builtinId="44"/>
    <cellStyle name="强调文字颜色 2 2 3 3 2" xfId="90"/>
    <cellStyle name="20% - 强调文字颜色 2 4 2" xfId="91"/>
    <cellStyle name="输出" xfId="92" builtinId="21"/>
    <cellStyle name="?鹎%U龡&amp;H齲_x0001_C铣_x0014__x0007__x0001__x0001_ 3 2 4 5" xfId="93"/>
    <cellStyle name="40% - 强调文字颜色 6 3 3_2015财政决算公开" xfId="94"/>
    <cellStyle name="?鹎%U龡&amp;H齲_x0001_C铣_x0014__x0007__x0001__x0001_ 3 4 7" xfId="95"/>
    <cellStyle name="?鹎%U龡&amp;H齲_x0001_C铣_x0014__x0007__x0001__x0001_ 3 2 2 2 5" xfId="96"/>
    <cellStyle name="?鹎%U龡&amp;H齲_x0001_C铣_x0014__x0007__x0001__x0001_ 2 2 2 2 3 3" xfId="97"/>
    <cellStyle name="常规 5 6 3 2" xfId="98"/>
    <cellStyle name="计算" xfId="99" builtinId="22"/>
    <cellStyle name="计算 2 3 3" xfId="100"/>
    <cellStyle name="?鹎%U龡&amp;H齲_x0001_C铣_x0014__x0007__x0001__x0001_ 2 4 8" xfId="101"/>
    <cellStyle name="检查单元格" xfId="102" builtinId="23"/>
    <cellStyle name="常规 13 5" xfId="103"/>
    <cellStyle name="标题 5 3 4" xfId="104"/>
    <cellStyle name="20% - 强调文字颜色 6" xfId="105" builtinId="50"/>
    <cellStyle name="40% - 强调文字颜色 4 2 3 3" xfId="106"/>
    <cellStyle name="常规 2 2 2 5" xfId="107"/>
    <cellStyle name="强调文字颜色 2" xfId="108" builtinId="33"/>
    <cellStyle name="20% - 强调文字颜色 6 3 5" xfId="109"/>
    <cellStyle name="链接单元格" xfId="110" builtinId="24"/>
    <cellStyle name="20% - 强调文字颜色 4 5 2 3" xfId="111"/>
    <cellStyle name="20% - 强调文字颜色 1 2 2 2_2015财政决算公开" xfId="112"/>
    <cellStyle name="汇总" xfId="113" builtinId="25"/>
    <cellStyle name="差 2 3 2" xfId="114"/>
    <cellStyle name="差_F00DC810C49E00C2E0430A3413167AE0" xfId="115"/>
    <cellStyle name="?鹎%U龡&amp;H齲_x0001_C铣_x0014__x0007__x0001__x0001_ 2 5 3" xfId="116"/>
    <cellStyle name="好" xfId="117" builtinId="26"/>
    <cellStyle name="?鹎%U龡&amp;H齲_x0001_C铣_x0014__x0007__x0001__x0001_ 2 4 2 2" xfId="118"/>
    <cellStyle name="适中" xfId="119" builtinId="28"/>
    <cellStyle name="标题 5 3 3" xfId="120"/>
    <cellStyle name="20% - 强调文字颜色 5" xfId="121" builtinId="46"/>
    <cellStyle name="40% - 强调文字颜色 4 2 3 2" xfId="122"/>
    <cellStyle name="常规 2 2 2 4" xfId="123"/>
    <cellStyle name="强调文字颜色 1" xfId="124" builtinId="29"/>
    <cellStyle name="注释 2 3 3" xfId="125"/>
    <cellStyle name="常规 2 3 2 2 5" xfId="126"/>
    <cellStyle name="?鹎%U龡&amp;H齲_x0001_C铣_x0014__x0007__x0001__x0001_ 2 4 4 3 2" xfId="127"/>
    <cellStyle name="百分比 3 5 2" xfId="128"/>
    <cellStyle name="20% - 强调文字颜色 1" xfId="129" builtinId="30"/>
    <cellStyle name="?鹎%U龡&amp;H齲_x0001_C铣_x0014__x0007__x0001__x0001_ 2 4 9 2" xfId="130"/>
    <cellStyle name="40% - 强调文字颜色 1" xfId="131" builtinId="31"/>
    <cellStyle name="?鹎%U龡&amp;H齲_x0001_C铣_x0014__x0007__x0001__x0001_ 3 4 7 2" xfId="132"/>
    <cellStyle name="?鹎%U龡&amp;H齲_x0001_C铣_x0014__x0007__x0001__x0001_ 3 2 2 2 5 2" xfId="133"/>
    <cellStyle name="?鹎%U龡&amp;H齲_x0001_C铣_x0014__x0007__x0001__x0001_ 2 2 2 2 3 3 2" xfId="134"/>
    <cellStyle name="20% - 强调文字颜色 2" xfId="135" builtinId="34"/>
    <cellStyle name="40% - 强调文字颜色 2" xfId="136" builtinId="35"/>
    <cellStyle name="标题 5 5" xfId="137"/>
    <cellStyle name="?鹎%U龡&amp;H齲_x0001_C铣_x0014__x0007__x0001__x0001_ 4 3 3" xfId="138"/>
    <cellStyle name="输入 2 2 2 3" xfId="139"/>
    <cellStyle name="?鹎%U龡&amp;H齲_x0001_C铣_x0014__x0007__x0001__x0001_ 2" xfId="140"/>
    <cellStyle name="?鹎%U龡&amp;H齲_x0001_C铣_x0014__x0007__x0001__x0001_ 2 3 2_2015财政决算公开" xfId="141"/>
    <cellStyle name="?鹎%U龡&amp;H齲_x0001_C铣_x0014__x0007__x0001__x0001_ 2 2 3 2 2 2" xfId="142"/>
    <cellStyle name="40% - 强调文字颜色 4 2 3 4" xfId="143"/>
    <cellStyle name="常规 2 2 2 6" xfId="144"/>
    <cellStyle name="千位分隔 2 2 4 2" xfId="145"/>
    <cellStyle name="强调文字颜色 3" xfId="146" builtinId="37"/>
    <cellStyle name="20% - 强调文字颜色 5 5 2 2 2" xfId="147"/>
    <cellStyle name="40% - 强调文字颜色 4 2 3 5" xfId="148"/>
    <cellStyle name="常规 2 2 2 7" xfId="149"/>
    <cellStyle name="千位分隔 2 2 4 3" xfId="150"/>
    <cellStyle name="强调文字颜色 4" xfId="151" builtinId="41"/>
    <cellStyle name="标题 5 3 2" xfId="152"/>
    <cellStyle name="20% - 强调文字颜色 4" xfId="153" builtinId="42"/>
    <cellStyle name="40% - 强调文字颜色 3 3 3 3" xfId="154"/>
    <cellStyle name="40% - 强调文字颜色 4" xfId="155" builtinId="43"/>
    <cellStyle name="常规 26 3" xfId="156"/>
    <cellStyle name="?鹎%U龡&amp;H齲_x0001_C铣_x0014__x0007__x0001__x0001_ 3 4 4 2 2" xfId="157"/>
    <cellStyle name="60% - 强调文字颜色 3 3 2 2 3" xfId="158"/>
    <cellStyle name="?鹎%U龡&amp;H齲_x0001_C铣_x0014__x0007__x0001__x0001_ 3 2 2 2 2 2 2" xfId="159"/>
    <cellStyle name="百分比 3 2 3 2" xfId="160"/>
    <cellStyle name="常规 2 2 2 8" xfId="161"/>
    <cellStyle name="千位分隔 2 2 4 4" xfId="162"/>
    <cellStyle name="强调文字颜色 5" xfId="163" builtinId="45"/>
    <cellStyle name="60% - 强调文字颜色 6 5 2" xfId="164"/>
    <cellStyle name="?鹎%U龡&amp;H齲_x0001_C铣_x0014__x0007__x0001__x0001_ 2 2 3 6 2" xfId="165"/>
    <cellStyle name="计算 4" xfId="166"/>
    <cellStyle name="20% - 着色 2" xfId="167"/>
    <cellStyle name="?鹎%U龡&amp;H齲_x0001_C铣_x0014__x0007__x0001__x0001_ 2 2 2 3 2 2" xfId="168"/>
    <cellStyle name="40% - 强调文字颜色 5" xfId="169" builtinId="47"/>
    <cellStyle name="注释 3 2 3" xfId="170"/>
    <cellStyle name="40% - 强调文字颜色 6 6 3" xfId="171"/>
    <cellStyle name="常规 13 2 2 2" xfId="172"/>
    <cellStyle name="?鹎%U龡&amp;H齲_x0001_C铣_x0014__x0007__x0001__x0001_ 2 4 5 2 2" xfId="173"/>
    <cellStyle name="60% - 强调文字颜色 4 2 4 3" xfId="174"/>
    <cellStyle name="适中 3 2 2 2 2" xfId="175"/>
    <cellStyle name="60% - 着色 6 2" xfId="176"/>
    <cellStyle name="60% - 强调文字颜色 5" xfId="177" builtinId="48"/>
    <cellStyle name="20% - 强调文字颜色 1 2_2015财政决算公开" xfId="178"/>
    <cellStyle name="20% - 强调文字颜色 2 2 4_2015财政决算公开" xfId="179"/>
    <cellStyle name="常规 2 2 2 9" xfId="180"/>
    <cellStyle name="千位分隔 2 2 4 5" xfId="181"/>
    <cellStyle name="强调文字颜色 6" xfId="182" builtinId="49"/>
    <cellStyle name="60% - 强调文字颜色 6 5 3" xfId="183"/>
    <cellStyle name="20% - 强调文字颜色 3 3 2" xfId="184"/>
    <cellStyle name="强调文字颜色 2 2 4 2 2" xfId="185"/>
    <cellStyle name="常规 3 2 6 2" xfId="186"/>
    <cellStyle name="40% - 强调文字颜色 6" xfId="187" builtinId="51"/>
    <cellStyle name="?鹎%U龡&amp;H齲_x0001_C铣_x0014__x0007__x0001__x0001_ 3 2 5 4 2" xfId="188"/>
    <cellStyle name="?鹎%U龡&amp;H齲_x0001_C铣_x0014__x0007__x0001__x0001_ 3 2 2 3 4 2" xfId="189"/>
    <cellStyle name="常规 48 3" xfId="190"/>
    <cellStyle name="60% - 强调文字颜色 6" xfId="191" builtinId="52"/>
    <cellStyle name="?鹎%U龡&amp;H齲_x0001_C铣_x0014__x0007__x0001__x0001_ 2 2 2 2 4 2 2" xfId="192"/>
    <cellStyle name="常规 7 2 2 2 2" xfId="193"/>
    <cellStyle name="?鹎%U龡&amp;H齲_x0001_C铣_x0014__x0007__x0001__x0001_ 3 3 7" xfId="194"/>
    <cellStyle name="货币 2 4 4 2" xfId="195"/>
    <cellStyle name="?鹎%U龡&amp;H齲_x0001_C铣_x0014__x0007__x0001__x0001_ 3 2 3 5" xfId="196"/>
    <cellStyle name="?鹎%U龡&amp;H齲_x0001_C铣_x0014__x0007__x0001__x0001_ 2 2 2 2 2 3" xfId="197"/>
    <cellStyle name="20% - 强调文字颜色 4 3 2_2015财政决算公开" xfId="198"/>
    <cellStyle name="?鹎%U龡&amp;H齲_x0001_C铣_x0014__x0007__x0001__x0001_ 3 2 3 5 2" xfId="199"/>
    <cellStyle name="?鹎%U龡&amp;H齲_x0001_C铣_x0014__x0007__x0001__x0001_ 2 2 2 3_2015财政决算公开" xfId="200"/>
    <cellStyle name="?鹎%U龡&amp;H齲_x0001_C铣_x0014__x0007__x0001__x0001_ 3 3 7 2" xfId="201"/>
    <cellStyle name="?鹎%U龡&amp;H齲_x0001_C铣_x0014__x0007__x0001__x0001_ 2 2 2 2 2 3 2" xfId="202"/>
    <cellStyle name="?鹎%U龡&amp;H齲_x0001_C铣_x0014__x0007__x0001__x0001_ 2 2 8" xfId="203"/>
    <cellStyle name="链接单元格 3 2 3" xfId="204"/>
    <cellStyle name="常规 11 5" xfId="205"/>
    <cellStyle name="货币 2 3 3 3" xfId="206"/>
    <cellStyle name="标题 5 5 2" xfId="207"/>
    <cellStyle name="?鹎%U龡&amp;H齲_x0001_C铣_x0014__x0007__x0001__x0001_ 4 3 3 2" xfId="208"/>
    <cellStyle name="标题 5 3 2_2015财政决算公开" xfId="209"/>
    <cellStyle name="?鹎%U龡&amp;H齲_x0001_C铣_x0014__x0007__x0001__x0001_ 2 2" xfId="210"/>
    <cellStyle name="20% - 强调文字颜色 2 6 2" xfId="211"/>
    <cellStyle name="?鹎%U龡&amp;H齲_x0001_C铣_x0014__x0007__x0001__x0001_ 3 2 2 5 2 2" xfId="212"/>
    <cellStyle name="常规 2 2 2 2 4 3" xfId="213"/>
    <cellStyle name="?鹎%U龡&amp;H齲_x0001_C铣_x0014__x0007__x0001__x0001_ 3 2 7 2 2" xfId="214"/>
    <cellStyle name="20% - 强调文字颜色 1 9" xfId="215"/>
    <cellStyle name="20% - 强调文字颜色 2 2 2 2 2" xfId="216"/>
    <cellStyle name="?鹎%U龡&amp;H齲_x0001_C铣_x0014__x0007__x0001__x0001_ 3 2 2 4 5" xfId="217"/>
    <cellStyle name="?鹎%U龡&amp;H齲_x0001_C铣_x0014__x0007__x0001__x0001_ 2 4 2 3 3 2" xfId="218"/>
    <cellStyle name="常规 2 4 2 2 5" xfId="219"/>
    <cellStyle name="?鹎%U龡&amp;H齲_x0001_C铣_x0014__x0007__x0001__x0001_ 2 2 11 2" xfId="220"/>
    <cellStyle name="?鹎%U龡&amp;H齲_x0001_C铣_x0014__x0007__x0001__x0001_ 2 2 8 2" xfId="221"/>
    <cellStyle name="解释性文本 3 3" xfId="222"/>
    <cellStyle name="货币 2 3 3 3 2" xfId="223"/>
    <cellStyle name="20% - 强调文字颜色 1 2 3 2" xfId="224"/>
    <cellStyle name="强调文字颜色 3 2 2 2 3" xfId="225"/>
    <cellStyle name="?鹎%U龡&amp;H齲_x0001_C铣_x0014__x0007__x0001__x0001_ 2 3 2 4 3" xfId="226"/>
    <cellStyle name="?鹎%U龡&amp;H齲_x0001_C铣_x0014__x0007__x0001__x0001_ 2 2 2" xfId="227"/>
    <cellStyle name="?鹎%U龡&amp;H齲_x0001_C铣_x0014__x0007__x0001__x0001_ 2 3 2 4 3 2" xfId="228"/>
    <cellStyle name="?鹎%U龡&amp;H齲_x0001_C铣_x0014__x0007__x0001__x0001_ 2 2 3 4 5" xfId="229"/>
    <cellStyle name="常规 8 4 3" xfId="230"/>
    <cellStyle name="20% - 强调文字颜色 1 2 3 2 2" xfId="231"/>
    <cellStyle name="?鹎%U龡&amp;H齲_x0001_C铣_x0014__x0007__x0001__x0001_ 2 2 2 2" xfId="232"/>
    <cellStyle name="千位分隔 4 5 4" xfId="233"/>
    <cellStyle name="?鹎%U龡&amp;H齲_x0001_C铣_x0014__x0007__x0001__x0001_" xfId="234"/>
    <cellStyle name="?鹎%U龡&amp;H齲_x0001_C铣_x0014__x0007__x0001__x0001_ 2 4 2 3 2" xfId="235"/>
    <cellStyle name="?鹎%U龡&amp;H齲_x0001_C铣_x0014__x0007__x0001__x0001_ 2 2 10" xfId="236"/>
    <cellStyle name="20% - 强调文字颜色 1 2 3 3" xfId="237"/>
    <cellStyle name="?鹎%U龡&amp;H齲_x0001_C铣_x0014__x0007__x0001__x0001_ 2 3 2 4 4" xfId="238"/>
    <cellStyle name="常规 5 5 2 2" xfId="239"/>
    <cellStyle name="?鹎%U龡&amp;H齲_x0001_C铣_x0014__x0007__x0001__x0001_ 3 3 3_2015财政决算公开" xfId="240"/>
    <cellStyle name="?鹎%U龡&amp;H齲_x0001_C铣_x0014__x0007__x0001__x0001_ 2 2 3" xfId="241"/>
    <cellStyle name="千位分隔 4 3 3 2" xfId="242"/>
    <cellStyle name="?鹎%U龡&amp;H齲_x0001_C铣_x0014__x0007__x0001__x0001_ 2 2 2 10" xfId="243"/>
    <cellStyle name="40% - 强调文字颜色 6 3 2 4" xfId="244"/>
    <cellStyle name="?鹎%U龡&amp;H齲_x0001_C铣_x0014__x0007__x0001__x0001_ 3 2 5 5" xfId="245"/>
    <cellStyle name="?鹎%U龡&amp;H齲_x0001_C铣_x0014__x0007__x0001__x0001_ 2 4 2 3 2 2" xfId="246"/>
    <cellStyle name="?鹎%U龡&amp;H齲_x0001_C铣_x0014__x0007__x0001__x0001_ 3 2 2 3 5" xfId="247"/>
    <cellStyle name="?鹎%U龡&amp;H齲_x0001_C铣_x0014__x0007__x0001__x0001_ 2 2 10 2" xfId="248"/>
    <cellStyle name="?鹎%U龡&amp;H齲_x0001_C铣_x0014__x0007__x0001__x0001_ 2 2 2 2 4 3" xfId="249"/>
    <cellStyle name="40% - 强调文字颜色 2 5 2_2015财政决算公开" xfId="250"/>
    <cellStyle name="常规 7 2 2 3" xfId="251"/>
    <cellStyle name="?鹎%U龡&amp;H齲_x0001_C铣_x0014__x0007__x0001__x0001_ 3 2 2 5 2" xfId="252"/>
    <cellStyle name="常规 2 2 2 2 3_2015财政决算公开" xfId="253"/>
    <cellStyle name="强调文字颜色 2 2 3 5" xfId="254"/>
    <cellStyle name="20% - 强调文字颜色 2 6" xfId="255"/>
    <cellStyle name="?鹎%U龡&amp;H齲_x0001_C铣_x0014__x0007__x0001__x0001_ 3 2 7 2" xfId="256"/>
    <cellStyle name="20% - 强调文字颜色 2 2 2 2" xfId="257"/>
    <cellStyle name="?鹎%U龡&amp;H齲_x0001_C铣_x0014__x0007__x0001__x0001_ 2 4 2 3 3" xfId="258"/>
    <cellStyle name="?鹎%U龡&amp;H齲_x0001_C铣_x0014__x0007__x0001__x0001_ 2 2 11" xfId="259"/>
    <cellStyle name="?鹎%U龡&amp;H齲_x0001_C铣_x0014__x0007__x0001__x0001_ 2 2 2 2 4_2015财政决算公开" xfId="260"/>
    <cellStyle name="常规 2 4 2 3 2" xfId="261"/>
    <cellStyle name="20% - 强调文字颜色 2 7" xfId="262"/>
    <cellStyle name="60% - 强调文字颜色 4 4 3 2" xfId="263"/>
    <cellStyle name="检查单元格 2 3 2 2" xfId="264"/>
    <cellStyle name="?鹎%U龡&amp;H齲_x0001_C铣_x0014__x0007__x0001__x0001_ 3 2 2 5 3" xfId="265"/>
    <cellStyle name="货币 2 2 2 4 2 2" xfId="266"/>
    <cellStyle name="?鹎%U龡&amp;H齲_x0001_C铣_x0014__x0007__x0001__x0001_ 3 2 7 3" xfId="267"/>
    <cellStyle name="20% - 强调文字颜色 6 2 3_2015财政决算公开" xfId="268"/>
    <cellStyle name="20% - 强调文字颜色 2 2 2 3" xfId="269"/>
    <cellStyle name="?鹎%U龡&amp;H齲_x0001_C铣_x0014__x0007__x0001__x0001_ 2 4 2 3 4" xfId="270"/>
    <cellStyle name="?鹎%U龡&amp;H齲_x0001_C铣_x0014__x0007__x0001__x0001_ 4 5_2015财政决算公开" xfId="271"/>
    <cellStyle name="?鹎%U龡&amp;H齲_x0001_C铣_x0014__x0007__x0001__x0001_ 2 2 12" xfId="272"/>
    <cellStyle name="?鹎%U龡&amp;H齲_x0001_C铣_x0014__x0007__x0001__x0001_ 2 2 2 2 2" xfId="273"/>
    <cellStyle name="?鹎%U龡&amp;H齲_x0001_C铣_x0014__x0007__x0001__x0001_ 3 3 6" xfId="274"/>
    <cellStyle name="好 5 2 3" xfId="275"/>
    <cellStyle name="?鹎%U龡&amp;H齲_x0001_C铣_x0014__x0007__x0001__x0001_ 3 2 3 4" xfId="276"/>
    <cellStyle name="?鹎%U龡&amp;H齲_x0001_C铣_x0014__x0007__x0001__x0001_ 2 2 2 2 2 2" xfId="277"/>
    <cellStyle name="?鹎%U龡&amp;H齲_x0001_C铣_x0014__x0007__x0001__x0001_ 3 3 6 2" xfId="278"/>
    <cellStyle name="?鹎%U龡&amp;H齲_x0001_C铣_x0014__x0007__x0001__x0001_ 4 6 4" xfId="279"/>
    <cellStyle name="输入 5" xfId="280"/>
    <cellStyle name="?鹎%U龡&amp;H齲_x0001_C铣_x0014__x0007__x0001__x0001_ 3 2 3 4 2" xfId="281"/>
    <cellStyle name="?鹎%U龡&amp;H齲_x0001_C铣_x0014__x0007__x0001__x0001_ 2 2 2 2 2 2 2" xfId="282"/>
    <cellStyle name="百分比 2 4 3" xfId="283"/>
    <cellStyle name="?鹎%U龡&amp;H齲_x0001_C铣_x0014__x0007__x0001__x0001_ 3 3 8" xfId="284"/>
    <cellStyle name="?鹎%U龡&amp;H齲_x0001_C铣_x0014__x0007__x0001__x0001_ 3 2 3 6" xfId="285"/>
    <cellStyle name="?鹎%U龡&amp;H齲_x0001_C铣_x0014__x0007__x0001__x0001_ 3 3 2 4_2015财政决算公开" xfId="286"/>
    <cellStyle name="60% - 强调文字颜色 3 2 2 2 3" xfId="287"/>
    <cellStyle name="?鹎%U龡&amp;H齲_x0001_C铣_x0014__x0007__x0001__x0001_ 3 3 4 2 2" xfId="288"/>
    <cellStyle name="?鹎%U龡&amp;H齲_x0001_C铣_x0014__x0007__x0001__x0001_ 4 4 4 2" xfId="289"/>
    <cellStyle name="?鹎%U龡&amp;H齲_x0001_C铣_x0014__x0007__x0001__x0001_ 3 2 3 2 2 2" xfId="290"/>
    <cellStyle name="?鹎%U龡&amp;H齲_x0001_C铣_x0014__x0007__x0001__x0001_ 2 2 2 2 2 4" xfId="291"/>
    <cellStyle name="?鹎%U龡&amp;H齲_x0001_C铣_x0014__x0007__x0001__x0001_ 3 3 8 2" xfId="292"/>
    <cellStyle name="千位分隔 4 2 2 5" xfId="293"/>
    <cellStyle name="?鹎%U龡&amp;H齲_x0001_C铣_x0014__x0007__x0001__x0001_ 3 2 3 6 2" xfId="294"/>
    <cellStyle name="常规 4 2 9" xfId="295"/>
    <cellStyle name="60% - 强调文字颜色 4 3 2 2 3" xfId="296"/>
    <cellStyle name="?鹎%U龡&amp;H齲_x0001_C铣_x0014__x0007__x0001__x0001_ 2 2 2 2 2 4 2" xfId="297"/>
    <cellStyle name="?鹎%U龡&amp;H齲_x0001_C铣_x0014__x0007__x0001__x0001_ 3 3 9" xfId="298"/>
    <cellStyle name="?鹎%U龡&amp;H齲_x0001_C铣_x0014__x0007__x0001__x0001_ 3 2 3 7" xfId="299"/>
    <cellStyle name="?鹎%U龡&amp;H齲_x0001_C铣_x0014__x0007__x0001__x0001_ 2 2 2 2 2 5" xfId="300"/>
    <cellStyle name="?鹎%U龡&amp;H齲_x0001_C铣_x0014__x0007__x0001__x0001_ 2 2 2 2 2_2015财政决算公开" xfId="301"/>
    <cellStyle name="货币 2 7 2" xfId="302"/>
    <cellStyle name="?鹎%U龡&amp;H齲_x0001_C铣_x0014__x0007__x0001__x0001_ 2 2 3 2 3" xfId="303"/>
    <cellStyle name="?鹎%U龡&amp;H齲_x0001_C铣_x0014__x0007__x0001__x0001_ 2 2 2 2 3" xfId="304"/>
    <cellStyle name="?鹎%U龡&amp;H齲_x0001_C铣_x0014__x0007__x0001__x0001_ 3 2_2015财政决算公开" xfId="305"/>
    <cellStyle name="?鹎%U龡&amp;H齲_x0001_C铣_x0014__x0007__x0001__x0001_ 3 2 4 4" xfId="306"/>
    <cellStyle name="?鹎%U龡&amp;H齲_x0001_C铣_x0014__x0007__x0001__x0001_ 3 4 6" xfId="307"/>
    <cellStyle name="?鹎%U龡&amp;H齲_x0001_C铣_x0014__x0007__x0001__x0001_ 3 2 2 2 4" xfId="308"/>
    <cellStyle name="适中 4 2 3" xfId="309"/>
    <cellStyle name="?鹎%U龡&amp;H齲_x0001_C铣_x0014__x0007__x0001__x0001_ 2 2 2 2 3 2" xfId="310"/>
    <cellStyle name="?鹎%U龡&amp;H齲_x0001_C铣_x0014__x0007__x0001__x0001_ 3 2 4 4 2" xfId="311"/>
    <cellStyle name="?鹎%U龡&amp;H齲_x0001_C铣_x0014__x0007__x0001__x0001_ 3 2 2 2 4 2" xfId="312"/>
    <cellStyle name="常规 6 2 2 4" xfId="313"/>
    <cellStyle name="?鹎%U龡&amp;H齲_x0001_C铣_x0014__x0007__x0001__x0001_ 3 4 6 2" xfId="314"/>
    <cellStyle name="?鹎%U龡&amp;H齲_x0001_C铣_x0014__x0007__x0001__x0001_ 2 2 2 2 3 2 2" xfId="315"/>
    <cellStyle name="?鹎%U龡&amp;H齲_x0001_C铣_x0014__x0007__x0001__x0001_ 3 3 4 3 2" xfId="316"/>
    <cellStyle name="?鹎%U龡&amp;H齲_x0001_C铣_x0014__x0007__x0001__x0001_ 3 2 3 2 3 2" xfId="317"/>
    <cellStyle name="?鹎%U龡&amp;H齲_x0001_C铣_x0014__x0007__x0001__x0001_ 2 2 2 2 3 4" xfId="318"/>
    <cellStyle name="好_司法部2010年度中央部门决算（草案）报" xfId="319"/>
    <cellStyle name="?鹎%U龡&amp;H齲_x0001_C铣_x0014__x0007__x0001__x0001_ 3 4 8" xfId="320"/>
    <cellStyle name="?鹎%U龡&amp;H齲_x0001_C铣_x0014__x0007__x0001__x0001_ 3 2 2 2 6" xfId="321"/>
    <cellStyle name="?鹎%U龡&amp;H齲_x0001_C铣_x0014__x0007__x0001__x0001_ 2 2 2 2 4" xfId="322"/>
    <cellStyle name="常规 7 2 2" xfId="323"/>
    <cellStyle name="?鹎%U龡&amp;H齲_x0001_C铣_x0014__x0007__x0001__x0001_ 3 2 5 4" xfId="324"/>
    <cellStyle name="?鹎%U龡&amp;H齲_x0001_C铣_x0014__x0007__x0001__x0001_ 3 2 2 3 4" xfId="325"/>
    <cellStyle name="20% - 强调文字颜色 1 5_2015财政决算公开" xfId="326"/>
    <cellStyle name="强调文字颜色 3 4 2 3" xfId="327"/>
    <cellStyle name="?鹎%U龡&amp;H齲_x0001_C铣_x0014__x0007__x0001__x0001_ 2 2 2 2 4 2" xfId="328"/>
    <cellStyle name="常规 7 2 2 2" xfId="329"/>
    <cellStyle name="?鹎%U龡&amp;H齲_x0001_C铣_x0014__x0007__x0001__x0001_ 2 2 2 2 4 3 2" xfId="330"/>
    <cellStyle name="强调文字颜色 4 2 4 2 2" xfId="331"/>
    <cellStyle name="?鹎%U龡&amp;H齲_x0001_C铣_x0014__x0007__x0001__x0001_ 3 3 4 4 2" xfId="332"/>
    <cellStyle name="?鹎%U龡&amp;H齲_x0001_C铣_x0014__x0007__x0001__x0001_ 3 2 3 2 4 2" xfId="333"/>
    <cellStyle name="?鹎%U龡&amp;H齲_x0001_C铣_x0014__x0007__x0001__x0001_ 2 2 2 2 4 4" xfId="334"/>
    <cellStyle name="常规 7 2 2 4" xfId="335"/>
    <cellStyle name="?鹎%U龡&amp;H齲_x0001_C铣_x0014__x0007__x0001__x0001_ 2 2 2 2 4 4 2" xfId="336"/>
    <cellStyle name="输入 3 3 2" xfId="337"/>
    <cellStyle name="?鹎%U龡&amp;H齲_x0001_C铣_x0014__x0007__x0001__x0001_ 2 2 2 2 4 5" xfId="338"/>
    <cellStyle name="?鹎%U龡&amp;H齲_x0001_C铣_x0014__x0007__x0001__x0001_ 2 2 2 2 5" xfId="339"/>
    <cellStyle name="常规 7 2 3" xfId="340"/>
    <cellStyle name="?鹎%U龡&amp;H齲_x0001_C铣_x0014__x0007__x0001__x0001_ 3 2 2 4 4" xfId="341"/>
    <cellStyle name="常规 5 2 3 2 2" xfId="342"/>
    <cellStyle name="20% - 强调文字颜色 1 8" xfId="343"/>
    <cellStyle name="60% - 强调文字颜色 4 4 2 3" xfId="344"/>
    <cellStyle name="?鹎%U龡&amp;H齲_x0001_C铣_x0014__x0007__x0001__x0001_ 3 2 6 4" xfId="345"/>
    <cellStyle name="?鹎%U龡&amp;H齲_x0001_C铣_x0014__x0007__x0001__x0001_ 2 4 2 2 5" xfId="346"/>
    <cellStyle name="?鹎%U龡&amp;H齲_x0001_C铣_x0014__x0007__x0001__x0001_ 2 2 2 2 5 2" xfId="347"/>
    <cellStyle name="常规 7 2 3 2" xfId="348"/>
    <cellStyle name="常规 2 2 2 2 5" xfId="349"/>
    <cellStyle name="?鹎%U龡&amp;H齲_x0001_C铣_x0014__x0007__x0001__x0001_ 2 3 4 3 2" xfId="350"/>
    <cellStyle name="?鹎%U龡&amp;H齲_x0001_C铣_x0014__x0007__x0001__x0001_ 2 2 2 2 6" xfId="351"/>
    <cellStyle name="常规 7 2 4" xfId="352"/>
    <cellStyle name="20% - 强调文字颜色 2 8" xfId="353"/>
    <cellStyle name="检查单元格 2 3 2 3" xfId="354"/>
    <cellStyle name="?鹎%U龡&amp;H齲_x0001_C铣_x0014__x0007__x0001__x0001_ 3 2 2 5 4" xfId="355"/>
    <cellStyle name="样式 1" xfId="356"/>
    <cellStyle name="常规 5 2 3 3 2" xfId="357"/>
    <cellStyle name="?鹎%U龡&amp;H齲_x0001_C铣_x0014__x0007__x0001__x0001_ 3 2 7 4" xfId="358"/>
    <cellStyle name="?鹎%U龡&amp;H齲_x0001_C铣_x0014__x0007__x0001__x0001_ 2 2 2 2 6 2" xfId="359"/>
    <cellStyle name="常规 13 4 2" xfId="360"/>
    <cellStyle name="常规 5 2 3 4" xfId="361"/>
    <cellStyle name="?鹎%U龡&amp;H齲_x0001_C铣_x0014__x0007__x0001__x0001_ 2 4 7 2" xfId="362"/>
    <cellStyle name="?鹎%U龡&amp;H齲_x0001_C铣_x0014__x0007__x0001__x0001_ 2 2 2 2 7" xfId="363"/>
    <cellStyle name="常规 7 2 5" xfId="364"/>
    <cellStyle name="20% - 强调文字颜色 2 2 3 4" xfId="365"/>
    <cellStyle name="常规 2 2 2 2 6 2" xfId="366"/>
    <cellStyle name="?鹎%U龡&amp;H齲_x0001_C铣_x0014__x0007__x0001__x0001_ 2 4 2 4 5" xfId="367"/>
    <cellStyle name="警告文本 2 3" xfId="368"/>
    <cellStyle name="20% - 强调文字颜色 1 4 2 2 2" xfId="369"/>
    <cellStyle name="20% - 强调文字颜色 3 8" xfId="370"/>
    <cellStyle name="注释 5 2 3" xfId="371"/>
    <cellStyle name="?鹎%U龡&amp;H齲_x0001_C铣_x0014__x0007__x0001__x0001_ 3 2 2 6 4" xfId="372"/>
    <cellStyle name="常规 12 3_2015财政决算公开" xfId="373"/>
    <cellStyle name="?鹎%U龡&amp;H齲_x0001_C铣_x0014__x0007__x0001__x0001_ 2 3 6_2015财政决算公开" xfId="374"/>
    <cellStyle name="?鹎%U龡&amp;H齲_x0001_C铣_x0014__x0007__x0001__x0001_ 2 2 2 2 7 2" xfId="375"/>
    <cellStyle name="千位分隔 4 5 2 2" xfId="376"/>
    <cellStyle name="?鹎%U龡&amp;H齲_x0001_C铣_x0014__x0007__x0001__x0001_ 2 2 2 2 8" xfId="377"/>
    <cellStyle name="?鹎%U龡&amp;H齲_x0001_C铣_x0014__x0007__x0001__x0001_ 2 2 2 6 4 2" xfId="378"/>
    <cellStyle name="常规 14" xfId="379"/>
    <cellStyle name="好 4 4" xfId="380"/>
    <cellStyle name="20% - 强调文字颜色 3 3 3 3" xfId="381"/>
    <cellStyle name="?鹎%U龡&amp;H齲_x0001_C铣_x0014__x0007__x0001__x0001_ 2 2 2 2_2015财政决算公开" xfId="382"/>
    <cellStyle name="?鹎%U龡&amp;H齲_x0001_C铣_x0014__x0007__x0001__x0001_ 2 2 2 3" xfId="383"/>
    <cellStyle name="?鹎%U龡&amp;H齲_x0001_C铣_x0014__x0007__x0001__x0001_ 2 2 2 3 2" xfId="384"/>
    <cellStyle name="?鹎%U龡&amp;H齲_x0001_C铣_x0014__x0007__x0001__x0001_ 2 2 2 3 3" xfId="385"/>
    <cellStyle name="?鹎%U龡&amp;H齲_x0001_C铣_x0014__x0007__x0001__x0001_ 3 3 4_2015财政决算公开" xfId="386"/>
    <cellStyle name="60% - 强调文字颜色 5 2 3" xfId="387"/>
    <cellStyle name="链接单元格 2 2 2 2" xfId="388"/>
    <cellStyle name="?鹎%U龡&amp;H齲_x0001_C铣_x0014__x0007__x0001__x0001_ 3 2 3 2_2015财政决算公开" xfId="389"/>
    <cellStyle name="常规 2 5 4" xfId="390"/>
    <cellStyle name="货币 2 2 3 2 2" xfId="391"/>
    <cellStyle name="强调文字颜色 4 2 4 2" xfId="392"/>
    <cellStyle name="?鹎%U龡&amp;H齲_x0001_C铣_x0014__x0007__x0001__x0001_ 3 3 4 4" xfId="393"/>
    <cellStyle name="?鹎%U龡&amp;H齲_x0001_C铣_x0014__x0007__x0001__x0001_ 3 2 3 2 4" xfId="394"/>
    <cellStyle name="适中 5 2 3" xfId="395"/>
    <cellStyle name="?鹎%U龡&amp;H齲_x0001_C铣_x0014__x0007__x0001__x0001_ 2 2 2 3 3 2" xfId="396"/>
    <cellStyle name="?鹎%U龡&amp;H齲_x0001_C铣_x0014__x0007__x0001__x0001_ 2 2 2 3 4" xfId="397"/>
    <cellStyle name="常规 7 3 2" xfId="398"/>
    <cellStyle name="?鹎%U龡&amp;H齲_x0001_C铣_x0014__x0007__x0001__x0001_ 2 2 3_2015财政决算公开" xfId="399"/>
    <cellStyle name="强调文字颜色 4 2 5 2" xfId="400"/>
    <cellStyle name="?鹎%U龡&amp;H齲_x0001_C铣_x0014__x0007__x0001__x0001_ 3 3 5 4" xfId="401"/>
    <cellStyle name="?鹎%U龡&amp;H齲_x0001_C铣_x0014__x0007__x0001__x0001_ 3 2 3 3 4" xfId="402"/>
    <cellStyle name="?鹎%U龡&amp;H齲_x0001_C铣_x0014__x0007__x0001__x0001_ 2 2 2 3 4 2" xfId="403"/>
    <cellStyle name="常规 7 3 2 2" xfId="404"/>
    <cellStyle name="千位分隔 3" xfId="405"/>
    <cellStyle name="?鹎%U龡&amp;H齲_x0001_C铣_x0014__x0007__x0001__x0001_ 2 3 2 3 2 2" xfId="406"/>
    <cellStyle name="标题 4 2" xfId="407"/>
    <cellStyle name="?鹎%U龡&amp;H齲_x0001_C铣_x0014__x0007__x0001__x0001_ 2 2 2 3 5" xfId="408"/>
    <cellStyle name="常规 7 3 3" xfId="409"/>
    <cellStyle name="?鹎%U龡&amp;H齲_x0001_C铣_x0014__x0007__x0001__x0001_ 2 3 10" xfId="410"/>
    <cellStyle name="?鹎%U龡&amp;H齲_x0001_C铣_x0014__x0007__x0001__x0001_ 2 2 2 4" xfId="411"/>
    <cellStyle name="60% - 强调文字颜色 6 2_2015财政决算公开" xfId="412"/>
    <cellStyle name="?鹎%U龡&amp;H齲_x0001_C铣_x0014__x0007__x0001__x0001_ 2 2 2 4 2" xfId="413"/>
    <cellStyle name="?鹎%U龡&amp;H齲_x0001_C铣_x0014__x0007__x0001__x0001_ 2 2 3 3_2015财政决算公开" xfId="414"/>
    <cellStyle name="常规 2 6 3" xfId="415"/>
    <cellStyle name="?鹎%U龡&amp;H齲_x0001_C铣_x0014__x0007__x0001__x0001_ 2 2 2 4 2 2" xfId="416"/>
    <cellStyle name="?鹎%U龡&amp;H齲_x0001_C铣_x0014__x0007__x0001__x0001_ 2 2 2 8" xfId="417"/>
    <cellStyle name="60% - 强调文字颜色 5 3 2 2" xfId="418"/>
    <cellStyle name="?鹎%U龡&amp;H齲_x0001_C铣_x0014__x0007__x0001__x0001_ 2 2 2 4 3" xfId="419"/>
    <cellStyle name="强调文字颜色 4 3 4 2" xfId="420"/>
    <cellStyle name="?鹎%U龡&amp;H齲_x0001_C铣_x0014__x0007__x0001__x0001_ 3 4 4 4" xfId="421"/>
    <cellStyle name="40% - 强调文字颜色 5 3 2 3 2" xfId="422"/>
    <cellStyle name="?鹎%U龡&amp;H齲_x0001_C铣_x0014__x0007__x0001__x0001_ 3 2 2 2 2 4" xfId="423"/>
    <cellStyle name="?鹎%U龡&amp;H齲_x0001_C铣_x0014__x0007__x0001__x0001_ 2 2 2 4 3 2" xfId="424"/>
    <cellStyle name="60% - 强调文字颜色 5 3 3 2" xfId="425"/>
    <cellStyle name="?鹎%U龡&amp;H齲_x0001_C铣_x0014__x0007__x0001__x0001_ 2 2 3 8" xfId="426"/>
    <cellStyle name="检查单元格 3 2 2 2" xfId="427"/>
    <cellStyle name="?鹎%U龡&amp;H齲_x0001_C铣_x0014__x0007__x0001__x0001_ 2 2 2 4 4" xfId="428"/>
    <cellStyle name="常规 4 2 3 2 2" xfId="429"/>
    <cellStyle name="常规 7 4 2" xfId="430"/>
    <cellStyle name="?鹎%U龡&amp;H齲_x0001_C铣_x0014__x0007__x0001__x0001_ 3 4 5 4" xfId="431"/>
    <cellStyle name="?鹎%U龡&amp;H齲_x0001_C铣_x0014__x0007__x0001__x0001_ 3 2 2 2 3 4" xfId="432"/>
    <cellStyle name="?鹎%U龡&amp;H齲_x0001_C铣_x0014__x0007__x0001__x0001_ 2 2 2 4 4 2" xfId="433"/>
    <cellStyle name="?鹎%U龡&amp;H齲_x0001_C铣_x0014__x0007__x0001__x0001_ 2 3 2 3 3 2" xfId="434"/>
    <cellStyle name="20% - 强调文字颜色 5 3 3_2015财政决算公开" xfId="435"/>
    <cellStyle name="标题 5 2" xfId="436"/>
    <cellStyle name="?鹎%U龡&amp;H齲_x0001_C铣_x0014__x0007__x0001__x0001_ 2 2 2 4 5" xfId="437"/>
    <cellStyle name="常规 7 4 3" xfId="438"/>
    <cellStyle name="20% - 强调文字颜色 1 2 2 2 2" xfId="439"/>
    <cellStyle name="60% - 强调文字颜色 5 3 5" xfId="440"/>
    <cellStyle name="检查单元格 3 2 4" xfId="441"/>
    <cellStyle name="?鹎%U龡&amp;H齲_x0001_C铣_x0014__x0007__x0001__x0001_ 2 2 7 2 2" xfId="442"/>
    <cellStyle name="解释性文本 2 3 2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解释性文本 7" xfId="448"/>
    <cellStyle name="?鹎%U龡&amp;H齲_x0001_C铣_x0014__x0007__x0001__x0001_ 2 2 2 5 2 2" xfId="449"/>
    <cellStyle name="差 4" xfId="450"/>
    <cellStyle name="?鹎%U龡&amp;H齲_x0001_C铣_x0014__x0007__x0001__x0001_ 2 3 2 8" xfId="451"/>
    <cellStyle name="60% - 强调文字颜色 5 4 2 2" xfId="452"/>
    <cellStyle name="强调文字颜色 4 2 2 2 3" xfId="453"/>
    <cellStyle name="?鹎%U龡&amp;H齲_x0001_C铣_x0014__x0007__x0001__x0001_ 3 3 2 4 3" xfId="454"/>
    <cellStyle name="?鹎%U龡&amp;H齲_x0001_C铣_x0014__x0007__x0001__x0001_ 2 2 2 5 3" xfId="455"/>
    <cellStyle name="20% - 强调文字颜色 3 2 2 3" xfId="456"/>
    <cellStyle name="?鹎%U龡&amp;H齲_x0001_C铣_x0014__x0007__x0001__x0001_ 2 2 2 5 3 2" xfId="457"/>
    <cellStyle name="?鹎%U龡&amp;H齲_x0001_C铣_x0014__x0007__x0001__x0001_ 2 2 2 5 4" xfId="458"/>
    <cellStyle name="常规 4 2 3 3 2" xfId="459"/>
    <cellStyle name="?鹎%U龡&amp;H齲_x0001_C铣_x0014__x0007__x0001__x0001_ 2 2 2 5_2015财政决算公开" xfId="460"/>
    <cellStyle name="60% - 强调文字颜色 5 2 3 5" xfId="461"/>
    <cellStyle name="?鹎%U龡&amp;H齲_x0001_C铣_x0014__x0007__x0001__x0001_ 2 2 2 6" xfId="462"/>
    <cellStyle name="?鹎%U龡&amp;H齲_x0001_C铣_x0014__x0007__x0001__x0001_ 2 2 2 6 2" xfId="463"/>
    <cellStyle name="?鹎%U龡&amp;H齲_x0001_C铣_x0014__x0007__x0001__x0001_ 2 2 2 6 2 2" xfId="464"/>
    <cellStyle name="40% - 强调文字颜色 5 3" xfId="465"/>
    <cellStyle name="好 2 4" xfId="466"/>
    <cellStyle name="?鹎%U龡&amp;H齲_x0001_C铣_x0014__x0007__x0001__x0001_ 2 4 2 8" xfId="467"/>
    <cellStyle name="60% - 强调文字颜色 5 5 2 2" xfId="468"/>
    <cellStyle name="强调文字颜色 4 2 3 2 3" xfId="469"/>
    <cellStyle name="?鹎%U龡&amp;H齲_x0001_C铣_x0014__x0007__x0001__x0001_ 5 3" xfId="470"/>
    <cellStyle name="?鹎%U龡&amp;H齲_x0001_C铣_x0014__x0007__x0001__x0001_ 2 2 2 6 3" xfId="471"/>
    <cellStyle name="常规 2 3 6 5" xfId="472"/>
    <cellStyle name="20% - 强调文字颜色 3 3 2 3" xfId="473"/>
    <cellStyle name="?鹎%U龡&amp;H齲_x0001_C铣_x0014__x0007__x0001__x0001_ 2 2 2 6 3 2" xfId="474"/>
    <cellStyle name="40% - 强调文字颜色 6 3" xfId="475"/>
    <cellStyle name="好 3 4" xfId="476"/>
    <cellStyle name="?鹎%U龡&amp;H齲_x0001_C铣_x0014__x0007__x0001__x0001_ 2 2 2 6 4" xfId="477"/>
    <cellStyle name="40% - 强调文字颜色 6 2 4 2 2" xfId="478"/>
    <cellStyle name="常规 4 2 3 4 2" xfId="479"/>
    <cellStyle name="?鹎%U龡&amp;H齲_x0001_C铣_x0014__x0007__x0001__x0001_ 2 2 2 6 5" xfId="480"/>
    <cellStyle name="?鹎%U龡&amp;H齲_x0001_C铣_x0014__x0007__x0001__x0001_ 2 2 7 4 2" xfId="481"/>
    <cellStyle name="?鹎%U龡&amp;H齲_x0001_C铣_x0014__x0007__x0001__x0001_ 2 2 2 6_2015财政决算公开" xfId="482"/>
    <cellStyle name="?鹎%U龡&amp;H齲_x0001_C铣_x0014__x0007__x0001__x0001_ 3 2 5 2 2" xfId="483"/>
    <cellStyle name="?鹎%U龡&amp;H齲_x0001_C铣_x0014__x0007__x0001__x0001_ 3 2 2 3 2 2" xfId="484"/>
    <cellStyle name="?鹎%U龡&amp;H齲_x0001_C铣_x0014__x0007__x0001__x0001_ 2 2 2 7" xfId="485"/>
    <cellStyle name="?鹎%U龡&amp;H齲_x0001_C铣_x0014__x0007__x0001__x0001_ 2 2 2 7 2" xfId="486"/>
    <cellStyle name="常规 3 4" xfId="487"/>
    <cellStyle name="20% - 强调文字颜色 5 3_2015财政决算公开" xfId="488"/>
    <cellStyle name="Percent_laroux" xfId="489"/>
    <cellStyle name="?鹎%U龡&amp;H齲_x0001_C铣_x0014__x0007__x0001__x0001_ 2 2 2 8 2" xfId="490"/>
    <cellStyle name="60% - 强调文字颜色 5 3 2 2 2" xfId="491"/>
    <cellStyle name="?鹎%U龡&amp;H齲_x0001_C铣_x0014__x0007__x0001__x0001_ 2 2 2 9" xfId="492"/>
    <cellStyle name="60% - 强调文字颜色 5 3 2 3" xfId="493"/>
    <cellStyle name="?鹎%U龡&amp;H齲_x0001_C铣_x0014__x0007__x0001__x0001_ 2 2 2 9 2" xfId="494"/>
    <cellStyle name="60% - 强调文字颜色 5 3 2 3 2" xfId="495"/>
    <cellStyle name="?鹎%U龡&amp;H齲_x0001_C铣_x0014__x0007__x0001__x0001_ 2 2 2_2015财政决算公开" xfId="496"/>
    <cellStyle name="20% - 强调文字颜色 1 2 3 4" xfId="497"/>
    <cellStyle name="40% - 强调文字颜色 2 2 2_2015财政决算公开" xfId="498"/>
    <cellStyle name="20% - 强调文字颜色 1 3 2 2 2" xfId="499"/>
    <cellStyle name="?鹎%U龡&amp;H齲_x0001_C铣_x0014__x0007__x0001__x0001_ 2 3 2 4 5" xfId="500"/>
    <cellStyle name="20% - 强调文字颜色 1 2 3 2_2015财政决算公开" xfId="501"/>
    <cellStyle name="?鹎%U龡&amp;H齲_x0001_C铣_x0014__x0007__x0001__x0001_ 2 2 4" xfId="502"/>
    <cellStyle name="20% - 强调文字颜色 1 2 3 3 2" xfId="503"/>
    <cellStyle name="?鹎%U龡&amp;H齲_x0001_C铣_x0014__x0007__x0001__x0001_ 2 3 2 4 4 2" xfId="504"/>
    <cellStyle name="?鹎%U龡&amp;H齲_x0001_C铣_x0014__x0007__x0001__x0001_ 2 2 3 2" xfId="505"/>
    <cellStyle name="货币 2 7 2 2" xfId="506"/>
    <cellStyle name="?鹎%U龡&amp;H齲_x0001_C铣_x0014__x0007__x0001__x0001_ 2 2 3 2 3 2" xfId="507"/>
    <cellStyle name="千位分隔 2 8" xfId="508"/>
    <cellStyle name="?鹎%U龡&amp;H齲_x0001_C铣_x0014__x0007__x0001__x0001_ 4 3_2015财政决算公开" xfId="509"/>
    <cellStyle name="货币 2 7 3" xfId="510"/>
    <cellStyle name="?鹎%U龡&amp;H齲_x0001_C铣_x0014__x0007__x0001__x0001_ 2 2 3 2 4" xfId="511"/>
    <cellStyle name="常规 8 2 2" xfId="512"/>
    <cellStyle name="货币 2 7 3 2" xfId="513"/>
    <cellStyle name="?鹎%U龡&amp;H齲_x0001_C铣_x0014__x0007__x0001__x0001_ 2 2 3 2 4 2" xfId="514"/>
    <cellStyle name="常规 8 2 2 2" xfId="515"/>
    <cellStyle name="货币 2 7 4" xfId="516"/>
    <cellStyle name="?鹎%U龡&amp;H齲_x0001_C铣_x0014__x0007__x0001__x0001_ 2 2 3 2 5" xfId="517"/>
    <cellStyle name="常规 8 2 3" xfId="518"/>
    <cellStyle name="?鹎%U龡&amp;H齲_x0001_C铣_x0014__x0007__x0001__x0001_ 2 3 2" xfId="519"/>
    <cellStyle name="?鹎%U龡&amp;H齲_x0001_C铣_x0014__x0007__x0001__x0001_ 2 2 3 2_2015财政决算公开" xfId="520"/>
    <cellStyle name="20% - 强调文字颜色 1 2 4 2" xfId="521"/>
    <cellStyle name="?鹎%U龡&amp;H齲_x0001_C铣_x0014__x0007__x0001__x0001_ 2 2 9 2" xfId="522"/>
    <cellStyle name="解释性文本 4 3" xfId="523"/>
    <cellStyle name="?鹎%U龡&amp;H齲_x0001_C铣_x0014__x0007__x0001__x0001_ 2 2 3 3" xfId="524"/>
    <cellStyle name="?鹎%U龡&amp;H齲_x0001_C铣_x0014__x0007__x0001__x0001_ 2 2 3 3 2" xfId="525"/>
    <cellStyle name="?鹎%U龡&amp;H齲_x0001_C铣_x0014__x0007__x0001__x0001_ 2 4" xfId="526"/>
    <cellStyle name="千位分隔 3 6 2" xfId="527"/>
    <cellStyle name="20% - 强调文字颜色 1 2 5" xfId="528"/>
    <cellStyle name="?鹎%U龡&amp;H齲_x0001_C铣_x0014__x0007__x0001__x0001_ 2 2 3 3 2 2" xfId="529"/>
    <cellStyle name="货币 2 8 2" xfId="530"/>
    <cellStyle name="?鹎%U龡&amp;H齲_x0001_C铣_x0014__x0007__x0001__x0001_ 2 2 3 3 3" xfId="531"/>
    <cellStyle name="千位分隔 3 7 2" xfId="532"/>
    <cellStyle name="20% - 强调文字颜色 1 3 5" xfId="533"/>
    <cellStyle name="?鹎%U龡&amp;H齲_x0001_C铣_x0014__x0007__x0001__x0001_ 2 2 3 3 3 2" xfId="534"/>
    <cellStyle name="计算 2 4" xfId="535"/>
    <cellStyle name="?鹎%U龡&amp;H齲_x0001_C铣_x0014__x0007__x0001__x0001_ 2 2 3 3 4" xfId="536"/>
    <cellStyle name="常规 8 3 2" xfId="537"/>
    <cellStyle name="60% - 强调文字颜色 1 3 2 2 2 2" xfId="538"/>
    <cellStyle name="20% - 强调文字颜色 6 2" xfId="539"/>
    <cellStyle name="常规 3 5 5" xfId="540"/>
    <cellStyle name="?鹎%U龡&amp;H齲_x0001_C铣_x0014__x0007__x0001__x0001_ 3 2 2 2 3_2015财政决算公开" xfId="541"/>
    <cellStyle name="60% - 强调文字颜色 2 5 3 2" xfId="542"/>
    <cellStyle name="60% - 强调文字颜色 6 2 4" xfId="543"/>
    <cellStyle name="?鹎%U龡&amp;H齲_x0001_C铣_x0014__x0007__x0001__x0001_ 3 4 5_2015财政决算公开" xfId="544"/>
    <cellStyle name="20% - 强调文字颜色 6 3 2 2" xfId="545"/>
    <cellStyle name="?鹎%U龡&amp;H齲_x0001_C铣_x0014__x0007__x0001__x0001_ 2 2 3 4" xfId="546"/>
    <cellStyle name="千位分隔 4 6 2" xfId="547"/>
    <cellStyle name="20% - 强调文字颜色 6 3 2 2 2 2" xfId="548"/>
    <cellStyle name="20% - 强调文字颜色 2 2 5" xfId="549"/>
    <cellStyle name="百分比 2 2 2 4" xfId="550"/>
    <cellStyle name="?鹎%U龡&amp;H齲_x0001_C铣_x0014__x0007__x0001__x0001_ 2 2 3 4 2 2" xfId="551"/>
    <cellStyle name="?鹎%U龡&amp;H齲_x0001_C铣_x0014__x0007__x0001__x0001_ 3 2 2 8" xfId="552"/>
    <cellStyle name="60% - 强调文字颜色 6 3 2 2" xfId="553"/>
    <cellStyle name="千位分隔 4 7" xfId="554"/>
    <cellStyle name="20% - 强调文字颜色 6 3 2 2 3" xfId="555"/>
    <cellStyle name="货币 2 9 2" xfId="556"/>
    <cellStyle name="?鹎%U龡&amp;H齲_x0001_C铣_x0014__x0007__x0001__x0001_ 2 2 3 4 3" xfId="557"/>
    <cellStyle name="千位分隔 4 7 2" xfId="558"/>
    <cellStyle name="20% - 强调文字颜色 2 3 5" xfId="559"/>
    <cellStyle name="常规 43" xfId="560"/>
    <cellStyle name="常规 38" xfId="561"/>
    <cellStyle name="?鹎%U龡&amp;H齲_x0001_C铣_x0014__x0007__x0001__x0001_ 2 2 3 4 3 2" xfId="562"/>
    <cellStyle name="小数 2 2 2 2" xfId="563"/>
    <cellStyle name="60% - 强调文字颜色 6 3 3 2" xfId="564"/>
    <cellStyle name="?鹎%U龡&amp;H齲_x0001_C铣_x0014__x0007__x0001__x0001_ 3 2 3 8" xfId="565"/>
    <cellStyle name="检查单元格 4 2 2 2" xfId="566"/>
    <cellStyle name="?鹎%U龡&amp;H齲_x0001_C铣_x0014__x0007__x0001__x0001_ 2 2 3 4 4" xfId="567"/>
    <cellStyle name="常规 4 2 4 2 2" xfId="568"/>
    <cellStyle name="常规 8 4 2" xfId="569"/>
    <cellStyle name="?鹎%U龡&amp;H齲_x0001_C铣_x0014__x0007__x0001__x0001_ 2 2 3 4 4 2" xfId="570"/>
    <cellStyle name="?鹎%U龡&amp;H齲_x0001_C铣_x0014__x0007__x0001__x0001_ 3 2 2 2 8" xfId="571"/>
    <cellStyle name="20% - 强调文字颜色 6 6_2015财政决算公开" xfId="572"/>
    <cellStyle name="20% - 强调文字颜色 6 3 2 3" xfId="573"/>
    <cellStyle name="?鹎%U龡&amp;H齲_x0001_C铣_x0014__x0007__x0001__x0001_ 2 2 3 5" xfId="574"/>
    <cellStyle name="40% - 强调文字颜色 5 2 3_2015财政决算公开" xfId="575"/>
    <cellStyle name="20% - 强调文字颜色 6 3 2 3 2" xfId="576"/>
    <cellStyle name="?鹎%U龡&amp;H齲_x0001_C铣_x0014__x0007__x0001__x0001_ 4 2 2 6" xfId="577"/>
    <cellStyle name="?鹎%U龡&amp;H齲_x0001_C铣_x0014__x0007__x0001__x0001_ 2 2 3 5 2" xfId="578"/>
    <cellStyle name="差 5 2 3" xfId="579"/>
    <cellStyle name="?鹎%U龡&amp;H齲_x0001_C铣_x0014__x0007__x0001__x0001_ 3 2 4 2 2" xfId="580"/>
    <cellStyle name="?鹎%U龡&amp;H齲_x0001_C铣_x0014__x0007__x0001__x0001_ 3 4 4 2" xfId="581"/>
    <cellStyle name="差 3 2 3 2" xfId="582"/>
    <cellStyle name="?鹎%U龡&amp;H齲_x0001_C铣_x0014__x0007__x0001__x0001_ 3 2 2 2 2 2" xfId="583"/>
    <cellStyle name="20% - 强调文字颜色 6 3 2 4" xfId="584"/>
    <cellStyle name="?鹎%U龡&amp;H齲_x0001_C铣_x0014__x0007__x0001__x0001_ 2 2 3 6" xfId="585"/>
    <cellStyle name="?鹎%U龡&amp;H齲_x0001_C铣_x0014__x0007__x0001__x0001_ 3 4 4 3" xfId="586"/>
    <cellStyle name="?鹎%U龡&amp;H齲_x0001_C铣_x0014__x0007__x0001__x0001_ 3 2 2 2 2 3" xfId="587"/>
    <cellStyle name="?鹎%U龡&amp;H齲_x0001_C铣_x0014__x0007__x0001__x0001_ 2 2 3 7" xfId="588"/>
    <cellStyle name="千位[0]_，" xfId="589"/>
    <cellStyle name="?鹎%U龡&amp;H齲_x0001_C铣_x0014__x0007__x0001__x0001_ 3 4 4 3 2" xfId="590"/>
    <cellStyle name="?鹎%U龡&amp;H齲_x0001_C铣_x0014__x0007__x0001__x0001_ 3 2 2 2 2 3 2" xfId="591"/>
    <cellStyle name="?鹎%U龡&amp;H齲_x0001_C铣_x0014__x0007__x0001__x0001_ 2 2 3 7 2" xfId="592"/>
    <cellStyle name="?鹎%U龡&amp;H齲_x0001_C铣_x0014__x0007__x0001__x0001_ 2 2 4 2" xfId="593"/>
    <cellStyle name="?鹎%U龡&amp;H齲_x0001_C铣_x0014__x0007__x0001__x0001_ 2 2 4 3" xfId="594"/>
    <cellStyle name="20% - 强调文字颜色 3 2 4 2 2" xfId="595"/>
    <cellStyle name="?鹎%U龡&amp;H齲_x0001_C铣_x0014__x0007__x0001__x0001_ 2 2 4 3 2" xfId="596"/>
    <cellStyle name="no dec 2" xfId="597"/>
    <cellStyle name="20% - 强调文字颜色 6 3 3 2" xfId="598"/>
    <cellStyle name="?鹎%U龡&amp;H齲_x0001_C铣_x0014__x0007__x0001__x0001_ 2 2 4 4" xfId="599"/>
    <cellStyle name="?鹎%U龡&amp;H齲_x0001_C铣_x0014__x0007__x0001__x0001_ 2 4 2 2_2015财政决算公开" xfId="600"/>
    <cellStyle name="20% - 强调文字颜色 6 3 3 2 2" xfId="601"/>
    <cellStyle name="?鹎%U龡&amp;H齲_x0001_C铣_x0014__x0007__x0001__x0001_ 2 2 4 4 2" xfId="602"/>
    <cellStyle name="20% - 强调文字颜色 6 3 3 3" xfId="603"/>
    <cellStyle name="20% - 强调文字颜色 5 2 2 2 2 2" xfId="604"/>
    <cellStyle name="?鹎%U龡&amp;H齲_x0001_C铣_x0014__x0007__x0001__x0001_ 2 2 4 5" xfId="605"/>
    <cellStyle name="20% - 强调文字颜色 4 6 2" xfId="606"/>
    <cellStyle name="数字 2 4" xfId="607"/>
    <cellStyle name="?鹎%U龡&amp;H齲_x0001_C铣_x0014__x0007__x0001__x0001_ 2 2 4_2015财政决算公开" xfId="608"/>
    <cellStyle name="20% - 强调文字颜色 2 2 4 2 2" xfId="609"/>
    <cellStyle name="?鹎%U龡&amp;H齲_x0001_C铣_x0014__x0007__x0001__x0001_ 3 4 6 5" xfId="610"/>
    <cellStyle name="?鹎%U龡&amp;H齲_x0001_C铣_x0014__x0007__x0001__x0001_ 3 2 2 2 4 5" xfId="611"/>
    <cellStyle name="常规 11 2" xfId="612"/>
    <cellStyle name="?鹎%U龡&amp;H齲_x0001_C铣_x0014__x0007__x0001__x0001_ 2 2 5" xfId="613"/>
    <cellStyle name="常规 11 2 2" xfId="614"/>
    <cellStyle name="烹拳 [0]_laroux" xfId="615"/>
    <cellStyle name="?鹎%U龡&amp;H齲_x0001_C铣_x0014__x0007__x0001__x0001_ 2 2 5 2" xfId="616"/>
    <cellStyle name="常规 11 2 2 2" xfId="617"/>
    <cellStyle name="?鹎%U龡&amp;H齲_x0001_C铣_x0014__x0007__x0001__x0001_ 2 2 5 2 2" xfId="618"/>
    <cellStyle name="60% - 强调文字颜色 2 2 4 3" xfId="619"/>
    <cellStyle name="60% - 强调文字颜色 3 3 5" xfId="620"/>
    <cellStyle name="常规 11 2 3" xfId="621"/>
    <cellStyle name="?鹎%U龡&amp;H齲_x0001_C铣_x0014__x0007__x0001__x0001_ 2 2 5 3" xfId="622"/>
    <cellStyle name="常规 11 2 3 2" xfId="623"/>
    <cellStyle name="?鹎%U龡&amp;H齲_x0001_C铣_x0014__x0007__x0001__x0001_ 2 2 5 3 2" xfId="624"/>
    <cellStyle name="20% - 强调文字颜色 4 5 2 2 2" xfId="625"/>
    <cellStyle name="20% - 强调文字颜色 6 3 4 2" xfId="626"/>
    <cellStyle name="强调文字颜色 1 3 3 2 2" xfId="627"/>
    <cellStyle name="常规 11 2 4" xfId="628"/>
    <cellStyle name="?鹎%U龡&amp;H齲_x0001_C铣_x0014__x0007__x0001__x0001_ 2 2 5 4" xfId="629"/>
    <cellStyle name="?鹎%U龡&amp;H齲_x0001_C铣_x0014__x0007__x0001__x0001_ 2 2 5 4 2" xfId="630"/>
    <cellStyle name="?鹎%U龡&amp;H齲_x0001_C铣_x0014__x0007__x0001__x0001_ 2 4 4 2 2" xfId="631"/>
    <cellStyle name="60% - 强调文字颜色 2 3 2 2 3" xfId="632"/>
    <cellStyle name="注释 2 2 3" xfId="633"/>
    <cellStyle name="40% - 强调文字颜色 5 6 3" xfId="634"/>
    <cellStyle name="常规 11 2 5" xfId="635"/>
    <cellStyle name="?鹎%U龡&amp;H齲_x0001_C铣_x0014__x0007__x0001__x0001_ 2 2 5 5" xfId="636"/>
    <cellStyle name="常规 13 2 4" xfId="637"/>
    <cellStyle name="千位分隔 3 2 3 2 2" xfId="638"/>
    <cellStyle name="?鹎%U龡&amp;H齲_x0001_C铣_x0014__x0007__x0001__x0001_ 2 4 5 4" xfId="639"/>
    <cellStyle name="?鹎%U龡&amp;H齲_x0001_C铣_x0014__x0007__x0001__x0001_ 2 2 5_2015财政决算公开" xfId="640"/>
    <cellStyle name="?鹎%U龡&amp;H齲_x0001_C铣_x0014__x0007__x0001__x0001_ 3 2 2 2 7 2" xfId="641"/>
    <cellStyle name="常规 11 3" xfId="642"/>
    <cellStyle name="?鹎%U龡&amp;H齲_x0001_C铣_x0014__x0007__x0001__x0001_ 2 2 6" xfId="643"/>
    <cellStyle name="?鹎%U龡&amp;H齲_x0001_C铣_x0014__x0007__x0001__x0001_ 3 4 9 2" xfId="644"/>
    <cellStyle name="常规 11 3 2" xfId="645"/>
    <cellStyle name="?鹎%U龡&amp;H齲_x0001_C铣_x0014__x0007__x0001__x0001_ 2 2 6 2" xfId="646"/>
    <cellStyle name="40% - 强调文字颜色 2 3 2 2 3" xfId="647"/>
    <cellStyle name="?鹎%U龡&amp;H齲_x0001_C铣_x0014__x0007__x0001__x0001_ 2 3 2 2 3" xfId="648"/>
    <cellStyle name="?鹎%U龡&amp;H齲_x0001_C铣_x0014__x0007__x0001__x0001_ 2 2 6 2 2" xfId="649"/>
    <cellStyle name="60% - 强调文字颜色 4 3 5" xfId="650"/>
    <cellStyle name="检查单元格 2 2 4" xfId="651"/>
    <cellStyle name="注释 4 3" xfId="652"/>
    <cellStyle name="常规 11 3 2 2" xfId="653"/>
    <cellStyle name="常规 18" xfId="654"/>
    <cellStyle name="常规 23" xfId="655"/>
    <cellStyle name="?鹎%U龡&amp;H齲_x0001_C铣_x0014__x0007__x0001__x0001_ 2 3 2 2 3 2" xfId="656"/>
    <cellStyle name="常规 11 3 3" xfId="657"/>
    <cellStyle name="?鹎%U龡&amp;H齲_x0001_C铣_x0014__x0007__x0001__x0001_ 2 2 6 3" xfId="658"/>
    <cellStyle name="?鹎%U龡&amp;H齲_x0001_C铣_x0014__x0007__x0001__x0001_ 2 3 2 2 4" xfId="659"/>
    <cellStyle name="?鹎%U龡&amp;H齲_x0001_C铣_x0014__x0007__x0001__x0001_ 2 2 6 3 2" xfId="660"/>
    <cellStyle name="检查单元格 2 3 4" xfId="661"/>
    <cellStyle name="注释 5 3" xfId="662"/>
    <cellStyle name="常规 68" xfId="663"/>
    <cellStyle name="常规 73" xfId="664"/>
    <cellStyle name="?鹎%U龡&amp;H齲_x0001_C铣_x0014__x0007__x0001__x0001_ 2 3 2 2 4 2" xfId="665"/>
    <cellStyle name="常规 11 3 4" xfId="666"/>
    <cellStyle name="?鹎%U龡&amp;H齲_x0001_C铣_x0014__x0007__x0001__x0001_ 2 2 6 4" xfId="667"/>
    <cellStyle name="表标题 2 2 2" xfId="668"/>
    <cellStyle name="?鹎%U龡&amp;H齲_x0001_C铣_x0014__x0007__x0001__x0001_ 2 3 2 2 5" xfId="669"/>
    <cellStyle name="?鹎%U龡&amp;H齲_x0001_C铣_x0014__x0007__x0001__x0001_ 2 2 6_2015财政决算公开" xfId="670"/>
    <cellStyle name="40% - 强调文字颜色 1 3 2 3 2" xfId="671"/>
    <cellStyle name="?鹎%U龡&amp;H齲_x0001_C铣_x0014__x0007__x0001__x0001_ 2 2 7" xfId="672"/>
    <cellStyle name="链接单元格 3 2 2" xfId="673"/>
    <cellStyle name="常规 11 4" xfId="674"/>
    <cellStyle name="货币 2 3 3 2" xfId="675"/>
    <cellStyle name="?鹎%U龡&amp;H齲_x0001_C铣_x0014__x0007__x0001__x0001_ 2 2 7 2" xfId="676"/>
    <cellStyle name="解释性文本 2 3" xfId="677"/>
    <cellStyle name="链接单元格 3 2 2 2" xfId="678"/>
    <cellStyle name="常规 11 4 2" xfId="679"/>
    <cellStyle name="货币 2 3 3 2 2" xfId="680"/>
    <cellStyle name="20% - 强调文字颜色 1 2 2 2" xfId="681"/>
    <cellStyle name="?鹎%U龡&amp;H齲_x0001_C铣_x0014__x0007__x0001__x0001_ 2 3 2 3 3" xfId="682"/>
    <cellStyle name="标题 5" xfId="683"/>
    <cellStyle name="?鹎%U龡&amp;H齲_x0001_C铣_x0014__x0007__x0001__x0001_ 2 2 7 3" xfId="684"/>
    <cellStyle name="解释性文本 2 4" xfId="685"/>
    <cellStyle name="20% - 强调文字颜色 1 2 2 3" xfId="686"/>
    <cellStyle name="?鹎%U龡&amp;H齲_x0001_C铣_x0014__x0007__x0001__x0001_ 2 3 2 3 4" xfId="687"/>
    <cellStyle name="标题 6" xfId="688"/>
    <cellStyle name="?鹎%U龡&amp;H齲_x0001_C铣_x0014__x0007__x0001__x0001_ 2 2 7 3 2" xfId="689"/>
    <cellStyle name="常规 2 2 2 2_2015财政决算公开" xfId="690"/>
    <cellStyle name="?鹎%U龡&amp;H齲_x0001_C铣_x0014__x0007__x0001__x0001_ 2 4 10" xfId="691"/>
    <cellStyle name="?鹎%U龡&amp;H齲_x0001_C铣_x0014__x0007__x0001__x0001_ 2 2 7 4" xfId="692"/>
    <cellStyle name="表标题 2 3 2" xfId="693"/>
    <cellStyle name="注释 2 4 3" xfId="694"/>
    <cellStyle name="20% - 强调文字颜色 3 5_2015财政决算公开" xfId="695"/>
    <cellStyle name="常规 2 3 2 3 5" xfId="696"/>
    <cellStyle name="?鹎%U龡&amp;H齲_x0001_C铣_x0014__x0007__x0001__x0001_ 2 4 4 4 2" xfId="697"/>
    <cellStyle name="?鹎%U龡&amp;H齲_x0001_C铣_x0014__x0007__x0001__x0001_ 2 2 7 5" xfId="698"/>
    <cellStyle name="常规 14 7" xfId="699"/>
    <cellStyle name="20% - 强调文字颜色 6 3 2" xfId="700"/>
    <cellStyle name="60% - 强调文字颜色 6 2 5 2" xfId="701"/>
    <cellStyle name="解释性文本 3 2 2 2" xfId="702"/>
    <cellStyle name="?鹎%U龡&amp;H齲_x0001_C铣_x0014__x0007__x0001__x0001_ 2 2 7_2015财政决算公开" xfId="703"/>
    <cellStyle name="60% - 强调文字颜色 2 7 2" xfId="704"/>
    <cellStyle name="?鹎%U龡&amp;H齲_x0001_C铣_x0014__x0007__x0001__x0001_ 2 3" xfId="705"/>
    <cellStyle name="常规 11 6" xfId="706"/>
    <cellStyle name="货币 2 3 3 4" xfId="707"/>
    <cellStyle name="?鹎%U龡&amp;H齲_x0001_C铣_x0014__x0007__x0001__x0001_ 2 2 9" xfId="708"/>
    <cellStyle name="?鹎%U龡&amp;H齲_x0001_C铣_x0014__x0007__x0001__x0001_ 4 10" xfId="709"/>
    <cellStyle name="常规 28 3" xfId="710"/>
    <cellStyle name="常规 33 3" xfId="711"/>
    <cellStyle name="货币 3 2 8" xfId="712"/>
    <cellStyle name="?鹎%U龡&amp;H齲_x0001_C铣_x0014__x0007__x0001__x0001_ 2 2_2015财政决算公开" xfId="713"/>
    <cellStyle name="?鹎%U龡&amp;H齲_x0001_C铣_x0014__x0007__x0001__x0001_ 3 3 5 3" xfId="714"/>
    <cellStyle name="?鹎%U龡&amp;H齲_x0001_C铣_x0014__x0007__x0001__x0001_ 3 2 3 3 3" xfId="715"/>
    <cellStyle name="40% - 强调文字颜色 2 2_2015财政决算公开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20% - 强调文字颜色 5 2 3 2 2" xfId="725"/>
    <cellStyle name="?鹎%U龡&amp;H齲_x0001_C铣_x0014__x0007__x0001__x0001_ 2 3 2 3_2015财政决算公开" xfId="726"/>
    <cellStyle name="40% - 强调文字颜色 3 7 2" xfId="727"/>
    <cellStyle name="强调文字颜色 3 2 2 2" xfId="728"/>
    <cellStyle name="?鹎%U龡&amp;H齲_x0001_C铣_x0014__x0007__x0001__x0001_ 2 3 2 4" xfId="729"/>
    <cellStyle name="强调文字颜色 3 2 2 2 2" xfId="730"/>
    <cellStyle name="?鹎%U龡&amp;H齲_x0001_C铣_x0014__x0007__x0001__x0001_ 2 3 2 4 2" xfId="731"/>
    <cellStyle name="常规 8 3 3" xfId="732"/>
    <cellStyle name="?鹎%U龡&amp;H齲_x0001_C铣_x0014__x0007__x0001__x0001_ 2 3 4_2015财政决算公开" xfId="733"/>
    <cellStyle name="强调文字颜色 3 2 2 2 2 2" xfId="734"/>
    <cellStyle name="?鹎%U龡&amp;H齲_x0001_C铣_x0014__x0007__x0001__x0001_ 2 3 2 4 2 2" xfId="735"/>
    <cellStyle name="20% - 强调文字颜色 5 2 4" xfId="736"/>
    <cellStyle name="?鹎%U龡&amp;H齲_x0001_C铣_x0014__x0007__x0001__x0001_ 2 3 2 4_2015财政决算公开" xfId="737"/>
    <cellStyle name="?鹎%U龡&amp;H齲_x0001_C铣_x0014__x0007__x0001__x0001_ 3 2 2 2 2 4 2" xfId="738"/>
    <cellStyle name="40% - 着色 4" xfId="739"/>
    <cellStyle name="?鹎%U龡&amp;H齲_x0001_C铣_x0014__x0007__x0001__x0001_ 3 4 4 4 2" xfId="740"/>
    <cellStyle name="强调文字颜色 3 2 2 3" xfId="741"/>
    <cellStyle name="?鹎%U龡&amp;H齲_x0001_C铣_x0014__x0007__x0001__x0001_ 2 3 2 5" xfId="742"/>
    <cellStyle name="强调文字颜色 3 2 2 3 2" xfId="743"/>
    <cellStyle name="?鹎%U龡&amp;H齲_x0001_C铣_x0014__x0007__x0001__x0001_ 2 3 2 5 2" xfId="744"/>
    <cellStyle name="强调文字颜色 3 2 2 4" xfId="745"/>
    <cellStyle name="?鹎%U龡&amp;H齲_x0001_C铣_x0014__x0007__x0001__x0001_ 2 3 2 6" xfId="746"/>
    <cellStyle name="?鹎%U龡&amp;H齲_x0001_C铣_x0014__x0007__x0001__x0001_ 2 3 2 6 2" xfId="747"/>
    <cellStyle name="?鹎%U龡&amp;H齲_x0001_C铣_x0014__x0007__x0001__x0001_ 3 2 2 5_2015财政决算公开" xfId="748"/>
    <cellStyle name="货币 4 9" xfId="749"/>
    <cellStyle name="?鹎%U龡&amp;H齲_x0001_C铣_x0014__x0007__x0001__x0001_ 3 2 7_2015财政决算公开" xfId="750"/>
    <cellStyle name="千位分隔 9 2" xfId="751"/>
    <cellStyle name="?鹎%U龡&amp;H齲_x0001_C铣_x0014__x0007__x0001__x0001_ 4 2 6 2" xfId="752"/>
    <cellStyle name="强调文字颜色 4 2 2 2 2" xfId="753"/>
    <cellStyle name="?鹎%U龡&amp;H齲_x0001_C铣_x0014__x0007__x0001__x0001_ 3 3 2 4 2" xfId="754"/>
    <cellStyle name="?鹎%U龡&amp;H齲_x0001_C铣_x0014__x0007__x0001__x0001_ 2 3 2 7" xfId="755"/>
    <cellStyle name="强调文字颜色 4 2 2 2 2 2" xfId="756"/>
    <cellStyle name="?鹎%U龡&amp;H齲_x0001_C铣_x0014__x0007__x0001__x0001_ 3 3 2 4 2 2" xfId="757"/>
    <cellStyle name="?鹎%U龡&amp;H齲_x0001_C铣_x0014__x0007__x0001__x0001_ 2 3 2 7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强调文字颜色 3 2 3 2 2" xfId="764"/>
    <cellStyle name="?鹎%U龡&amp;H齲_x0001_C铣_x0014__x0007__x0001__x0001_ 2 3 3 4 2" xfId="765"/>
    <cellStyle name="20% - 强调文字颜色 6 4 2 3" xfId="766"/>
    <cellStyle name="60% - 着色 4 2" xfId="767"/>
    <cellStyle name="标题 1 2 2" xfId="768"/>
    <cellStyle name="强调文字颜色 3 2 3 3" xfId="769"/>
    <cellStyle name="?鹎%U龡&amp;H齲_x0001_C铣_x0014__x0007__x0001__x0001_ 2 3 3 5" xfId="770"/>
    <cellStyle name="后继超级链接 3 2" xfId="771"/>
    <cellStyle name="?鹎%U龡&amp;H齲_x0001_C铣_x0014__x0007__x0001__x0001_ 3 2 5" xfId="772"/>
    <cellStyle name="?鹎%U龡&amp;H齲_x0001_C铣_x0014__x0007__x0001__x0001_ 3 2 2 3" xfId="773"/>
    <cellStyle name="?鹎%U龡&amp;H齲_x0001_C铣_x0014__x0007__x0001__x0001_ 2 3 3_2015财政决算公开" xfId="774"/>
    <cellStyle name="40% - 强调文字颜色 6 5_2015财政决算公开" xfId="775"/>
    <cellStyle name="?鹎%U龡&amp;H齲_x0001_C铣_x0014__x0007__x0001__x0001_ 2 3 4" xfId="776"/>
    <cellStyle name="?鹎%U龡&amp;H齲_x0001_C铣_x0014__x0007__x0001__x0001_ 2 3 4 2" xfId="777"/>
    <cellStyle name="?鹎%U龡&amp;H齲_x0001_C铣_x0014__x0007__x0001__x0001_ 2 3_2015财政决算公开" xfId="778"/>
    <cellStyle name="?鹎%U龡&amp;H齲_x0001_C铣_x0014__x0007__x0001__x0001_ 2 3 4 2 2" xfId="779"/>
    <cellStyle name="60% - 强调文字颜色 2 2 2 2 3" xfId="780"/>
    <cellStyle name="?鹎%U龡&amp;H齲_x0001_C铣_x0014__x0007__x0001__x0001_ 2 3 4 3" xfId="781"/>
    <cellStyle name="40% - 强调文字颜色 4 2 2 2_2015财政决算公开" xfId="782"/>
    <cellStyle name="20% - 强调文字颜色 6 4 3 2" xfId="783"/>
    <cellStyle name="强调文字颜色 3 2 4 2" xfId="784"/>
    <cellStyle name="?鹎%U龡&amp;H齲_x0001_C铣_x0014__x0007__x0001__x0001_ 2 3 4 4" xfId="785"/>
    <cellStyle name="常规 2 2 2 3 5" xfId="786"/>
    <cellStyle name="强调文字颜色 3 2 4 2 2" xfId="787"/>
    <cellStyle name="?鹎%U龡&amp;H齲_x0001_C铣_x0014__x0007__x0001__x0001_ 2 3 4 4 2" xfId="788"/>
    <cellStyle name="标题 1 3 2" xfId="789"/>
    <cellStyle name="强调文字颜色 3 2 4 3" xfId="790"/>
    <cellStyle name="?鹎%U龡&amp;H齲_x0001_C铣_x0014__x0007__x0001__x0001_ 2 3 4 5" xfId="791"/>
    <cellStyle name="常规 12 2" xfId="792"/>
    <cellStyle name="好 4 2 2" xfId="793"/>
    <cellStyle name="?鹎%U龡&amp;H齲_x0001_C铣_x0014__x0007__x0001__x0001_ 2 3 5" xfId="794"/>
    <cellStyle name="常规 12 2 2 2" xfId="795"/>
    <cellStyle name="?鹎%U龡&amp;H齲_x0001_C铣_x0014__x0007__x0001__x0001_ 2 3 5 2 2" xfId="796"/>
    <cellStyle name="60% - 强调文字颜色 2 2 3 2 3" xfId="797"/>
    <cellStyle name="60% - 强调文字颜色 3 2 4 3" xfId="798"/>
    <cellStyle name="常规 12 2 3 2" xfId="799"/>
    <cellStyle name="常规 2 2 3 2 5" xfId="800"/>
    <cellStyle name="千位分隔 2 2 8" xfId="801"/>
    <cellStyle name="?鹎%U龡&amp;H齲_x0001_C铣_x0014__x0007__x0001__x0001_ 2 3 5 3 2" xfId="802"/>
    <cellStyle name="20% - 强调文字颜色 5 6 3" xfId="803"/>
    <cellStyle name="60% - 强调文字颜色 1 5 2 2" xfId="804"/>
    <cellStyle name="常规 12 2_2015财政决算公开" xfId="805"/>
    <cellStyle name="?鹎%U龡&amp;H齲_x0001_C铣_x0014__x0007__x0001__x0001_ 2 3 5_2015财政决算公开" xfId="806"/>
    <cellStyle name="常规 12 3" xfId="807"/>
    <cellStyle name="好 4 2 3" xfId="808"/>
    <cellStyle name="?鹎%U龡&amp;H齲_x0001_C铣_x0014__x0007__x0001__x0001_ 2 3 6" xfId="809"/>
    <cellStyle name="常规 12 3 2" xfId="810"/>
    <cellStyle name="?鹎%U龡&amp;H齲_x0001_C铣_x0014__x0007__x0001__x0001_ 2 3 6 2" xfId="811"/>
    <cellStyle name="常规 12 3 2 2" xfId="812"/>
    <cellStyle name="?鹎%U龡&amp;H齲_x0001_C铣_x0014__x0007__x0001__x0001_ 2 3 6 2 2" xfId="813"/>
    <cellStyle name="常规 12 3 3" xfId="814"/>
    <cellStyle name="霓付_laroux" xfId="815"/>
    <cellStyle name="?鹎%U龡&amp;H齲_x0001_C铣_x0014__x0007__x0001__x0001_ 2 3 6 3" xfId="816"/>
    <cellStyle name="千位分隔 3 2 8" xfId="817"/>
    <cellStyle name="?鹎%U龡&amp;H齲_x0001_C铣_x0014__x0007__x0001__x0001_ 2 3 6 3 2" xfId="818"/>
    <cellStyle name="千位分隔 3 2 2 3 2" xfId="819"/>
    <cellStyle name="?鹎%U龡&amp;H齲_x0001_C铣_x0014__x0007__x0001__x0001_ 2 3 6 4" xfId="820"/>
    <cellStyle name="表标题 3 2 2" xfId="821"/>
    <cellStyle name="注释 3 3 2 2" xfId="822"/>
    <cellStyle name="40% - 强调文字颜色 1 4 4" xfId="823"/>
    <cellStyle name="常规 13 2_2015财政决算公开" xfId="824"/>
    <cellStyle name="?鹎%U龡&amp;H齲_x0001_C铣_x0014__x0007__x0001__x0001_ 2 4 5_2015财政决算公开" xfId="825"/>
    <cellStyle name="?鹎%U龡&amp;H齲_x0001_C铣_x0014__x0007__x0001__x0001_ 2 3 6 4 2" xfId="826"/>
    <cellStyle name="?鹎%U龡&amp;H齲_x0001_C铣_x0014__x0007__x0001__x0001_ 2 3 7" xfId="827"/>
    <cellStyle name="链接单元格 3 3 2" xfId="828"/>
    <cellStyle name="常规 12 4" xfId="829"/>
    <cellStyle name="货币 2 3 4 2" xfId="830"/>
    <cellStyle name="常规 12 4 2" xfId="831"/>
    <cellStyle name="货币 2 3 4 2 2" xfId="832"/>
    <cellStyle name="?鹎%U龡&amp;H齲_x0001_C铣_x0014__x0007__x0001__x0001_ 2 3 7 2" xfId="833"/>
    <cellStyle name="?鹎%U龡&amp;H齲_x0001_C铣_x0014__x0007__x0001__x0001_ 4 3 4 2" xfId="834"/>
    <cellStyle name="?鹎%U龡&amp;H齲_x0001_C铣_x0014__x0007__x0001__x0001_ 3 2" xfId="835"/>
    <cellStyle name="?鹎%U龡&amp;H齲_x0001_C铣_x0014__x0007__x0001__x0001_ 3 3 3 2 2" xfId="836"/>
    <cellStyle name="常规 12 5" xfId="837"/>
    <cellStyle name="货币 2 3 4 3" xfId="838"/>
    <cellStyle name="?鹎%U龡&amp;H齲_x0001_C铣_x0014__x0007__x0001__x0001_ 2 3 8" xfId="839"/>
    <cellStyle name="?鹎%U龡&amp;H齲_x0001_C铣_x0014__x0007__x0001__x0001_ 3 2 2" xfId="840"/>
    <cellStyle name="常规 12 5 2" xfId="841"/>
    <cellStyle name="货币 2 3 4 3 2" xfId="842"/>
    <cellStyle name="?鹎%U龡&amp;H齲_x0001_C铣_x0014__x0007__x0001__x0001_ 2 3 8 2" xfId="843"/>
    <cellStyle name="常规 12 6" xfId="844"/>
    <cellStyle name="货币 2 3 4 4" xfId="845"/>
    <cellStyle name="?鹎%U龡&amp;H齲_x0001_C铣_x0014__x0007__x0001__x0001_ 2 3 9" xfId="846"/>
    <cellStyle name="货币 2 3 4 4 2" xfId="847"/>
    <cellStyle name="?鹎%U龡&amp;H齲_x0001_C铣_x0014__x0007__x0001__x0001_ 2 3 9 2" xfId="848"/>
    <cellStyle name="?鹎%U龡&amp;H齲_x0001_C铣_x0014__x0007__x0001__x0001_ 2 4 2" xfId="849"/>
    <cellStyle name="差 2 3 2 2" xfId="850"/>
    <cellStyle name="?鹎%U龡&amp;H齲_x0001_C铣_x0014__x0007__x0001__x0001_ 2 5 3 2" xfId="851"/>
    <cellStyle name="好 2" xfId="852"/>
    <cellStyle name="货币 2 3 6" xfId="853"/>
    <cellStyle name="?鹎%U龡&amp;H齲_x0001_C铣_x0014__x0007__x0001__x0001_ 4 2 4_2015财政决算公开" xfId="854"/>
    <cellStyle name="?鹎%U龡&amp;H齲_x0001_C铣_x0014__x0007__x0001__x0001_ 3 3 2 2_2015财政决算公开" xfId="855"/>
    <cellStyle name="40% - 强调文字颜色 3 6 3" xfId="856"/>
    <cellStyle name="?鹎%U龡&amp;H齲_x0001_C铣_x0014__x0007__x0001__x0001_ 2 4 2 2 2" xfId="857"/>
    <cellStyle name="强调文字颜色 3 3 2 4" xfId="858"/>
    <cellStyle name="?鹎%U龡&amp;H齲_x0001_C铣_x0014__x0007__x0001__x0001_ 2 4 2 6" xfId="859"/>
    <cellStyle name="?鹎%U龡&amp;H齲_x0001_C铣_x0014__x0007__x0001__x0001_ 2 4 2 2 2 2" xfId="860"/>
    <cellStyle name="?鹎%U龡&amp;H齲_x0001_C铣_x0014__x0007__x0001__x0001_ 2 4 2 2 3" xfId="861"/>
    <cellStyle name="?鹎%U龡&amp;H齲_x0001_C铣_x0014__x0007__x0001__x0001_ 3 2 6 2" xfId="862"/>
    <cellStyle name="?鹎%U龡&amp;H齲_x0001_C铣_x0014__x0007__x0001__x0001_ 3 6 4" xfId="863"/>
    <cellStyle name="20% - 强调文字颜色 1 6" xfId="864"/>
    <cellStyle name="?鹎%U龡&amp;H齲_x0001_C铣_x0014__x0007__x0001__x0001_ 3 2 2 4 2" xfId="865"/>
    <cellStyle name="?鹎%U龡&amp;H齲_x0001_C铣_x0014__x0007__x0001__x0001_ 2 4 2 2 3 2" xfId="866"/>
    <cellStyle name="?鹎%U龡&amp;H齲_x0001_C铣_x0014__x0007__x0001__x0001_ 3 2 6 2 2" xfId="867"/>
    <cellStyle name="20% - 强调文字颜色 1 6 2" xfId="868"/>
    <cellStyle name="?鹎%U龡&amp;H齲_x0001_C铣_x0014__x0007__x0001__x0001_ 3 2 2 4 2 2" xfId="869"/>
    <cellStyle name="货币 3 2 3 3 2" xfId="870"/>
    <cellStyle name="?鹎%U龡&amp;H齲_x0001_C铣_x0014__x0007__x0001__x0001_ 2 4 2 2 4" xfId="871"/>
    <cellStyle name="?鹎%U龡&amp;H齲_x0001_C铣_x0014__x0007__x0001__x0001_ 3 2 6 3" xfId="872"/>
    <cellStyle name="20% - 强调文字颜色 1 7" xfId="873"/>
    <cellStyle name="60% - 强调文字颜色 4 4 2 2" xfId="874"/>
    <cellStyle name="?鹎%U龡&amp;H齲_x0001_C铣_x0014__x0007__x0001__x0001_ 3 2 2 4 3" xfId="875"/>
    <cellStyle name="?鹎%U龡&amp;H齲_x0001_C铣_x0014__x0007__x0001__x0001_ 2 4 2 2 4 2" xfId="876"/>
    <cellStyle name="?鹎%U龡&amp;H齲_x0001_C铣_x0014__x0007__x0001__x0001_ 3 2 6 3 2" xfId="877"/>
    <cellStyle name="20% - 强调文字颜色 1 7 2" xfId="878"/>
    <cellStyle name="60% - 强调文字颜色 4 4 2 2 2" xfId="879"/>
    <cellStyle name="?鹎%U龡&amp;H齲_x0001_C铣_x0014__x0007__x0001__x0001_ 3 2 2 4 3 2" xfId="880"/>
    <cellStyle name="?鹎%U龡&amp;H齲_x0001_C铣_x0014__x0007__x0001__x0001_ 2 5 4" xfId="881"/>
    <cellStyle name="差 2 3 3" xfId="882"/>
    <cellStyle name="?鹎%U龡&amp;H齲_x0001_C铣_x0014__x0007__x0001__x0001_ 2 4 2 3" xfId="883"/>
    <cellStyle name="千位分隔 4 6 4" xfId="884"/>
    <cellStyle name="?鹎%U龡&amp;H齲_x0001_C铣_x0014__x0007__x0001__x0001_ 3 2 2 2 4 2 2" xfId="885"/>
    <cellStyle name="20% - 强调文字颜色 2 2 7" xfId="886"/>
    <cellStyle name="?鹎%U龡&amp;H齲_x0001_C铣_x0014__x0007__x0001__x0001_ 3 4 6 2 2" xfId="887"/>
    <cellStyle name="常规 2 4 2 8" xfId="888"/>
    <cellStyle name="?鹎%U龡&amp;H齲_x0001_C铣_x0014__x0007__x0001__x0001_ 2 4 2 3_2015财政决算公开" xfId="889"/>
    <cellStyle name="强调文字颜色 3 3 2 2" xfId="890"/>
    <cellStyle name="?鹎%U龡&amp;H齲_x0001_C铣_x0014__x0007__x0001__x0001_ 2 4 2 4" xfId="891"/>
    <cellStyle name="强调文字颜色 3 3 2 2 2" xfId="892"/>
    <cellStyle name="?鹎%U龡&amp;H齲_x0001_C铣_x0014__x0007__x0001__x0001_ 2 4 2 4 2" xfId="893"/>
    <cellStyle name="强调文字颜色 3 3 2 2 2 2" xfId="894"/>
    <cellStyle name="?鹎%U龡&amp;H齲_x0001_C铣_x0014__x0007__x0001__x0001_ 2 4 2 4 2 2" xfId="895"/>
    <cellStyle name="20% - 强调文字颜色 3 6" xfId="896"/>
    <cellStyle name="?鹎%U龡&amp;H齲_x0001_C铣_x0014__x0007__x0001__x0001_ 3 2 2 6 2" xfId="897"/>
    <cellStyle name="?鹎%U龡&amp;H齲_x0001_C铣_x0014__x0007__x0001__x0001_ 3 2 8 2" xfId="898"/>
    <cellStyle name="20% - 强调文字颜色 2 2 3 2" xfId="899"/>
    <cellStyle name="强调文字颜色 3 3 2 2 3" xfId="900"/>
    <cellStyle name="?鹎%U龡&amp;H齲_x0001_C铣_x0014__x0007__x0001__x0001_ 2 4 2 4 3" xfId="901"/>
    <cellStyle name="百分比 2 2 2 2 2" xfId="902"/>
    <cellStyle name="20% - 强调文字颜色 2 2 3 2 2" xfId="903"/>
    <cellStyle name="输入 8" xfId="904"/>
    <cellStyle name="?鹎%U龡&amp;H齲_x0001_C铣_x0014__x0007__x0001__x0001_ 3 2 3 4 5" xfId="905"/>
    <cellStyle name="千位分隔 11" xfId="906"/>
    <cellStyle name="?鹎%U龡&amp;H齲_x0001_C铣_x0014__x0007__x0001__x0001_ 2 4 2 4 3 2" xfId="907"/>
    <cellStyle name="?鹎%U龡&amp;H齲_x0001_C铣_x0014__x0007__x0001__x0001_ 3 3 6 5" xfId="908"/>
    <cellStyle name="百分比 2 2 2 2 2 2" xfId="909"/>
    <cellStyle name="20% - 强调文字颜色 3 6 2" xfId="910"/>
    <cellStyle name="?鹎%U龡&amp;H齲_x0001_C铣_x0014__x0007__x0001__x0001_ 3 2 2 6 2 2" xfId="911"/>
    <cellStyle name="20% - 强调文字颜色 2 2 3 3" xfId="912"/>
    <cellStyle name="?鹎%U龡&amp;H齲_x0001_C铣_x0014__x0007__x0001__x0001_ 2 4 2 4 4" xfId="913"/>
    <cellStyle name="常规 4 2 2 3 2 2" xfId="914"/>
    <cellStyle name="百分比 2 2 2 2 3" xfId="915"/>
    <cellStyle name="警告文本 2 2" xfId="916"/>
    <cellStyle name="20% - 强调文字颜色 3 7" xfId="917"/>
    <cellStyle name="检查单元格 2 3 3 2" xfId="918"/>
    <cellStyle name="注释 5 2 2" xfId="919"/>
    <cellStyle name="?鹎%U龡&amp;H齲_x0001_C铣_x0014__x0007__x0001__x0001_ 3 2 2 6 3" xfId="920"/>
    <cellStyle name="20% - 强调文字颜色 2 2 3 3 2" xfId="921"/>
    <cellStyle name="?鹎%U龡&amp;H齲_x0001_C铣_x0014__x0007__x0001__x0001_ 2 4 2 4 4 2" xfId="922"/>
    <cellStyle name="警告文本 2 2 2" xfId="923"/>
    <cellStyle name="汇总 2 2 3" xfId="924"/>
    <cellStyle name="20% - 强调文字颜色 5 2 3_2015财政决算公开" xfId="925"/>
    <cellStyle name="20% - 强调文字颜色 3 7 2" xfId="926"/>
    <cellStyle name="注释 5 2 2 2" xfId="927"/>
    <cellStyle name="?鹎%U龡&amp;H齲_x0001_C铣_x0014__x0007__x0001__x0001_ 3 2 2 6 3 2" xfId="928"/>
    <cellStyle name="强调文字颜色 4 3 2 3" xfId="929"/>
    <cellStyle name="?鹎%U龡&amp;H齲_x0001_C铣_x0014__x0007__x0001__x0001_ 2 4 2 4_2015财政决算公开" xfId="930"/>
    <cellStyle name="?鹎%U龡&amp;H齲_x0001_C铣_x0014__x0007__x0001__x0001_ 3 4 2 5" xfId="931"/>
    <cellStyle name="强调文字颜色 3 3 2 3" xfId="932"/>
    <cellStyle name="?鹎%U龡&amp;H齲_x0001_C铣_x0014__x0007__x0001__x0001_ 2 4 2 5" xfId="933"/>
    <cellStyle name="?鹎%U龡&amp;H齲_x0001_C铣_x0014__x0007__x0001__x0001_ 2 4 2 6 2" xfId="934"/>
    <cellStyle name="?鹎%U龡&amp;H齲_x0001_C铣_x0014__x0007__x0001__x0001_ 3 3 3 4 2" xfId="935"/>
    <cellStyle name="强调文字颜色 4 2 3 2 2" xfId="936"/>
    <cellStyle name="?鹎%U龡&amp;H齲_x0001_C铣_x0014__x0007__x0001__x0001_ 5 2" xfId="937"/>
    <cellStyle name="?鹎%U龡&amp;H齲_x0001_C铣_x0014__x0007__x0001__x0001_ 2 4 2 7" xfId="938"/>
    <cellStyle name="注释 3 2 2 3" xfId="939"/>
    <cellStyle name="20% - 强调文字颜色 3 2_2015财政决算公开" xfId="940"/>
    <cellStyle name="强调文字颜色 4 2 3 2 2 2" xfId="941"/>
    <cellStyle name="?鹎%U龡&amp;H齲_x0001_C铣_x0014__x0007__x0001__x0001_ 5 2 2" xfId="942"/>
    <cellStyle name="?鹎%U龡&amp;H齲_x0001_C铣_x0014__x0007__x0001__x0001_ 2 4 2 7 2" xfId="943"/>
    <cellStyle name="?鹎%U龡&amp;H齲_x0001_C铣_x0014__x0007__x0001__x0001_ 2 4 2_2015财政决算公开" xfId="944"/>
    <cellStyle name="解释性文本 5 2 2" xfId="945"/>
    <cellStyle name="?鹎%U龡&amp;H齲_x0001_C铣_x0014__x0007__x0001__x0001_ 2 4 3" xfId="946"/>
    <cellStyle name="差 2 2 2" xfId="947"/>
    <cellStyle name="?鹎%U龡&amp;H齲_x0001_C铣_x0014__x0007__x0001__x0001_ 2 4 3 2" xfId="948"/>
    <cellStyle name="差 2 2 2 2" xfId="949"/>
    <cellStyle name="?鹎%U龡&amp;H齲_x0001_C铣_x0014__x0007__x0001__x0001_ 2 4 3 2 2" xfId="950"/>
    <cellStyle name="差 2 2 2 2 2" xfId="951"/>
    <cellStyle name="40% - 强调文字颜色 4 6 3" xfId="952"/>
    <cellStyle name="?鹎%U龡&amp;H齲_x0001_C铣_x0014__x0007__x0001__x0001_ 2 4 3 3" xfId="953"/>
    <cellStyle name="差 2 2 2 3" xfId="954"/>
    <cellStyle name="?鹎%U龡&amp;H齲_x0001_C铣_x0014__x0007__x0001__x0001_ 2 4 3 3 2" xfId="955"/>
    <cellStyle name="20% - 强调文字颜色 6 5 2 2" xfId="956"/>
    <cellStyle name="强调文字颜色 3 3 3 2" xfId="957"/>
    <cellStyle name="?鹎%U龡&amp;H齲_x0001_C铣_x0014__x0007__x0001__x0001_ 2 4 3 4" xfId="958"/>
    <cellStyle name="40% - 强调文字颜色 5 2 2 2 2" xfId="959"/>
    <cellStyle name="20% - 强调文字颜色 6 5 2 2 2" xfId="960"/>
    <cellStyle name="强调文字颜色 3 3 3 2 2" xfId="961"/>
    <cellStyle name="?鹎%U龡&amp;H齲_x0001_C铣_x0014__x0007__x0001__x0001_ 2 4 3 4 2" xfId="962"/>
    <cellStyle name="40% - 强调文字颜色 5 2 2 2 2 2" xfId="963"/>
    <cellStyle name="20% - 强调文字颜色 6 5 2 3" xfId="964"/>
    <cellStyle name="标题 2 2 2" xfId="965"/>
    <cellStyle name="强调文字颜色 3 3 3 3" xfId="966"/>
    <cellStyle name="?鹎%U龡&amp;H齲_x0001_C铣_x0014__x0007__x0001__x0001_ 2 4 3 5" xfId="967"/>
    <cellStyle name="40% - 强调文字颜色 5 2 2 2 3" xfId="968"/>
    <cellStyle name="?鹎%U龡&amp;H齲_x0001_C铣_x0014__x0007__x0001__x0001_ 2 5" xfId="969"/>
    <cellStyle name="?鹎%U龡&amp;H齲_x0001_C铣_x0014__x0007__x0001__x0001_ 2 4 3_2015财政决算公开" xfId="970"/>
    <cellStyle name="60% - 强调文字颜色 3 3 3 2 2" xfId="971"/>
    <cellStyle name="千位分隔 3 6 3" xfId="972"/>
    <cellStyle name="20% - 强调文字颜色 1 2 6" xfId="973"/>
    <cellStyle name="?鹎%U龡&amp;H齲_x0001_C铣_x0014__x0007__x0001__x0001_ 2 4 4" xfId="974"/>
    <cellStyle name="差 2 2 3" xfId="975"/>
    <cellStyle name="?鹎%U龡&amp;H齲_x0001_C铣_x0014__x0007__x0001__x0001_ 2 4 4 2" xfId="976"/>
    <cellStyle name="差 2 2 3 2" xfId="977"/>
    <cellStyle name="?鹎%U龡&amp;H齲_x0001_C铣_x0014__x0007__x0001__x0001_ 3 4_2015财政决算公开" xfId="978"/>
    <cellStyle name="?鹎%U龡&amp;H齲_x0001_C铣_x0014__x0007__x0001__x0001_ 2 4 4 3" xfId="979"/>
    <cellStyle name="20% - 强调文字颜色 6 5 3 2" xfId="980"/>
    <cellStyle name="强调文字颜色 3 3 4 2" xfId="981"/>
    <cellStyle name="?鹎%U龡&amp;H齲_x0001_C铣_x0014__x0007__x0001__x0001_ 2 4 4 4" xfId="982"/>
    <cellStyle name="40% - 强调文字颜色 5 2 2 3 2" xfId="983"/>
    <cellStyle name="常规 2 2 2 5_2015财政决算公开" xfId="984"/>
    <cellStyle name="标题 2 3 2" xfId="985"/>
    <cellStyle name="?鹎%U龡&amp;H齲_x0001_C铣_x0014__x0007__x0001__x0001_ 2 4 4 5" xfId="986"/>
    <cellStyle name="小数 4" xfId="987"/>
    <cellStyle name="常规 2 5 2 2" xfId="988"/>
    <cellStyle name="?鹎%U龡&amp;H齲_x0001_C铣_x0014__x0007__x0001__x0001_ 2 4 4_2015财政决算公开" xfId="989"/>
    <cellStyle name="检查单元格 6" xfId="990"/>
    <cellStyle name="20% - 强调文字颜色 3 3 3 2 2" xfId="991"/>
    <cellStyle name="常规 13 2" xfId="992"/>
    <cellStyle name="好 4 3 2" xfId="993"/>
    <cellStyle name="?鹎%U龡&amp;H齲_x0001_C铣_x0014__x0007__x0001__x0001_ 2 4 5" xfId="994"/>
    <cellStyle name="差 2 2 4" xfId="995"/>
    <cellStyle name="常规 13 2 2" xfId="996"/>
    <cellStyle name="?鹎%U龡&amp;H齲_x0001_C铣_x0014__x0007__x0001__x0001_ 2 4 5 2" xfId="997"/>
    <cellStyle name="常规 13 2 3" xfId="998"/>
    <cellStyle name="?鹎%U龡&amp;H齲_x0001_C铣_x0014__x0007__x0001__x0001_ 2 4 5 3" xfId="999"/>
    <cellStyle name="常规 54" xfId="1000"/>
    <cellStyle name="常规 49" xfId="1001"/>
    <cellStyle name="?鹎%U龡&amp;H齲_x0001_C铣_x0014__x0007__x0001__x0001_ 3 3 6_2015财政决算公开" xfId="1002"/>
    <cellStyle name="40% - 强调文字颜色 4 4 2 2 2" xfId="1003"/>
    <cellStyle name="?鹎%U龡&amp;H齲_x0001_C铣_x0014__x0007__x0001__x0001_ 3 2 3 4_2015财政决算公开" xfId="1004"/>
    <cellStyle name="常规 13 3" xfId="1005"/>
    <cellStyle name="?鹎%U龡&amp;H齲_x0001_C铣_x0014__x0007__x0001__x0001_ 2 4 6" xfId="1006"/>
    <cellStyle name="常规 13 3 2" xfId="1007"/>
    <cellStyle name="常规 5 2 2 4" xfId="1008"/>
    <cellStyle name="?鹎%U龡&amp;H齲_x0001_C铣_x0014__x0007__x0001__x0001_ 2 4 6 2" xfId="1009"/>
    <cellStyle name="注释 4 2 3" xfId="1010"/>
    <cellStyle name="常规 13 3 2 2" xfId="1011"/>
    <cellStyle name="常规 17 3" xfId="1012"/>
    <cellStyle name="常规 22 3" xfId="1013"/>
    <cellStyle name="常规 5 2 2 4 2" xfId="1014"/>
    <cellStyle name="?鹎%U龡&amp;H齲_x0001_C铣_x0014__x0007__x0001__x0001_ 2 4 6 2 2" xfId="1015"/>
    <cellStyle name="常规 13 3 3" xfId="1016"/>
    <cellStyle name="常规 5 2 2 5" xfId="1017"/>
    <cellStyle name="?鹎%U龡&amp;H齲_x0001_C铣_x0014__x0007__x0001__x0001_ 2 4 6 3" xfId="1018"/>
    <cellStyle name="标题 2 5 2" xfId="1019"/>
    <cellStyle name="?鹎%U龡&amp;H齲_x0001_C铣_x0014__x0007__x0001__x0001_ 2 4 6 5" xfId="1020"/>
    <cellStyle name="百分比 5 7" xfId="1021"/>
    <cellStyle name="常规 18 3" xfId="1022"/>
    <cellStyle name="常规 23 3" xfId="1023"/>
    <cellStyle name="常规 5 2 2 5 2" xfId="1024"/>
    <cellStyle name="?鹎%U龡&amp;H齲_x0001_C铣_x0014__x0007__x0001__x0001_ 2 4 6 3 2" xfId="1025"/>
    <cellStyle name="常规 5 2 2 6" xfId="1026"/>
    <cellStyle name="千位分隔 3 2 3 3 2" xfId="1027"/>
    <cellStyle name="?鹎%U龡&amp;H齲_x0001_C铣_x0014__x0007__x0001__x0001_ 2 4 6 4" xfId="1028"/>
    <cellStyle name="常规 19 3" xfId="1029"/>
    <cellStyle name="常规 24 3" xfId="1030"/>
    <cellStyle name="?鹎%U龡&amp;H齲_x0001_C铣_x0014__x0007__x0001__x0001_ 2 4 6 4 2" xfId="1031"/>
    <cellStyle name="常规 13 3_2015财政决算公开" xfId="1032"/>
    <cellStyle name="?鹎%U龡&amp;H齲_x0001_C铣_x0014__x0007__x0001__x0001_ 2 4 6_2015财政决算公开" xfId="1033"/>
    <cellStyle name="常规 13 4" xfId="1034"/>
    <cellStyle name="货币 2 3 5 2" xfId="1035"/>
    <cellStyle name="?鹎%U龡&amp;H齲_x0001_C铣_x0014__x0007__x0001__x0001_ 2 4 7" xfId="1036"/>
    <cellStyle name="?鹎%U龡&amp;H齲_x0001_C铣_x0014__x0007__x0001__x0001_ 2 4 8 2" xfId="1037"/>
    <cellStyle name="检查单元格 2" xfId="1038"/>
    <cellStyle name="常规 5 2 4 4" xfId="1039"/>
    <cellStyle name="?鹎%U龡&amp;H齲_x0001_C铣_x0014__x0007__x0001__x0001_ 3 6_2015财政决算公开" xfId="1040"/>
    <cellStyle name="?鹎%U龡&amp;H齲_x0001_C铣_x0014__x0007__x0001__x0001_ 2 4 9" xfId="1041"/>
    <cellStyle name="货币 2 2 2 7 2" xfId="1042"/>
    <cellStyle name="强调文字颜色 5 4 3 2" xfId="1043"/>
    <cellStyle name="?鹎%U龡&amp;H齲_x0001_C铣_x0014__x0007__x0001__x0001_ 2 4_2015财政决算公开" xfId="1044"/>
    <cellStyle name="?鹎%U龡&amp;H齲_x0001_C铣_x0014__x0007__x0001__x0001_ 2 5 2" xfId="1045"/>
    <cellStyle name="?鹎%U龡&amp;H齲_x0001_C铣_x0014__x0007__x0001__x0001_ 2 5_2015财政决算公开" xfId="1046"/>
    <cellStyle name="40% - 强调文字颜色 6 2 5" xfId="1047"/>
    <cellStyle name="货币 2 2 5 3" xfId="1048"/>
    <cellStyle name="40% - 强调文字颜色 1 3 2_2015财政决算公开" xfId="1049"/>
    <cellStyle name="千位分隔 3 6 4" xfId="1050"/>
    <cellStyle name="?鹎%U龡&amp;H齲_x0001_C铣_x0014__x0007__x0001__x0001_ 3 2 2 2 3 2 2" xfId="1051"/>
    <cellStyle name="20% - 强调文字颜色 1 2 7" xfId="1052"/>
    <cellStyle name="?鹎%U龡&amp;H齲_x0001_C铣_x0014__x0007__x0001__x0001_ 3 4 5 2 2" xfId="1053"/>
    <cellStyle name="?鹎%U龡&amp;H齲_x0001_C铣_x0014__x0007__x0001__x0001_ 2 6" xfId="1054"/>
    <cellStyle name="百分比 2 3" xfId="1055"/>
    <cellStyle name="?鹎%U龡&amp;H齲_x0001_C铣_x0014__x0007__x0001__x0001_ 2 6 2" xfId="1056"/>
    <cellStyle name="?鹎%U龡&amp;H齲_x0001_C铣_x0014__x0007__x0001__x0001_ 2 7" xfId="1057"/>
    <cellStyle name="常规 8 2 2 2 2" xfId="1058"/>
    <cellStyle name="20% - 强调文字颜色 5 3 2 3" xfId="1059"/>
    <cellStyle name="百分比 3 3" xfId="1060"/>
    <cellStyle name="?鹎%U龡&amp;H齲_x0001_C铣_x0014__x0007__x0001__x0001_ 2 7 2" xfId="1061"/>
    <cellStyle name="40% - 强调文字颜色 1 7 2" xfId="1062"/>
    <cellStyle name="?鹎%U龡&amp;H齲_x0001_C铣_x0014__x0007__x0001__x0001_ 2 8" xfId="1063"/>
    <cellStyle name="常规 2 4 9 2" xfId="1064"/>
    <cellStyle name="?鹎%U龡&amp;H齲_x0001_C铣_x0014__x0007__x0001__x0001_ 3 2 10" xfId="1065"/>
    <cellStyle name="标题 5 4 3" xfId="1066"/>
    <cellStyle name="?鹎%U龡&amp;H齲_x0001_C铣_x0014__x0007__x0001__x0001_ 3 2 10 2" xfId="1067"/>
    <cellStyle name="?鹎%U龡&amp;H齲_x0001_C铣_x0014__x0007__x0001__x0001_ 3 2 11" xfId="1068"/>
    <cellStyle name="?鹎%U龡&amp;H齲_x0001_C铣_x0014__x0007__x0001__x0001_ 3 2 2 10" xfId="1069"/>
    <cellStyle name="40% - 强调文字颜色 4 5 3" xfId="1070"/>
    <cellStyle name="?鹎%U龡&amp;H齲_x0001_C铣_x0014__x0007__x0001__x0001_ 3 2 4" xfId="1071"/>
    <cellStyle name="?鹎%U龡&amp;H齲_x0001_C铣_x0014__x0007__x0001__x0001_ 3 2 2 2" xfId="1072"/>
    <cellStyle name="20% - 强调文字颜色 1 3 3 2 2" xfId="1073"/>
    <cellStyle name="?鹎%U龡&amp;H齲_x0001_C铣_x0014__x0007__x0001__x0001_ 3 4 4_2015财政决算公开" xfId="1074"/>
    <cellStyle name="计算 2 2 4" xfId="1075"/>
    <cellStyle name="?鹎%U龡&amp;H齲_x0001_C铣_x0014__x0007__x0001__x0001_ 3 2 2 2 2_2015财政决算公开" xfId="1076"/>
    <cellStyle name="?鹎%U龡&amp;H齲_x0001_C铣_x0014__x0007__x0001__x0001_ 3 2 4 2" xfId="1077"/>
    <cellStyle name="警告文本 7" xfId="1078"/>
    <cellStyle name="?鹎%U龡&amp;H齲_x0001_C铣_x0014__x0007__x0001__x0001_ 3 4 4" xfId="1079"/>
    <cellStyle name="差 3 2 3" xfId="1080"/>
    <cellStyle name="?鹎%U龡&amp;H齲_x0001_C铣_x0014__x0007__x0001__x0001_ 3 2 2 2 2" xfId="1081"/>
    <cellStyle name="20% - 强调文字颜色 4 2 2 2 2 2" xfId="1082"/>
    <cellStyle name="?鹎%U龡&amp;H齲_x0001_C铣_x0014__x0007__x0001__x0001_ 3 2 4 3" xfId="1083"/>
    <cellStyle name="?鹎%U龡&amp;H齲_x0001_C铣_x0014__x0007__x0001__x0001_ 3 2 2 2 3" xfId="1084"/>
    <cellStyle name="好 5 3 2" xfId="1085"/>
    <cellStyle name="?鹎%U龡&amp;H齲_x0001_C铣_x0014__x0007__x0001__x0001_ 3 4 5" xfId="1086"/>
    <cellStyle name="差 3 2 4" xfId="1087"/>
    <cellStyle name="?鹎%U龡&amp;H齲_x0001_C铣_x0014__x0007__x0001__x0001_ 3 2 4 3 2" xfId="1088"/>
    <cellStyle name="?鹎%U龡&amp;H齲_x0001_C铣_x0014__x0007__x0001__x0001_ 3 4 5 2" xfId="1089"/>
    <cellStyle name="?鹎%U龡&amp;H齲_x0001_C铣_x0014__x0007__x0001__x0001_ 3 2 2 2 3 2" xfId="1090"/>
    <cellStyle name="?鹎%U龡&amp;H齲_x0001_C铣_x0014__x0007__x0001__x0001_ 3 4 5 3" xfId="1091"/>
    <cellStyle name="?鹎%U龡&amp;H齲_x0001_C铣_x0014__x0007__x0001__x0001_ 3 2 2 2 3 3" xfId="1092"/>
    <cellStyle name="?鹎%U龡&amp;H齲_x0001_C铣_x0014__x0007__x0001__x0001_ 3 4 5 3 2" xfId="1093"/>
    <cellStyle name="?鹎%U龡&amp;H齲_x0001_C铣_x0014__x0007__x0001__x0001_ 3 2 2 2 3 3 2" xfId="1094"/>
    <cellStyle name="?鹎%U龡&amp;H齲_x0001_C铣_x0014__x0007__x0001__x0001_ 3 4 6 3" xfId="1095"/>
    <cellStyle name="?鹎%U龡&amp;H齲_x0001_C铣_x0014__x0007__x0001__x0001_ 3 2 2 2 4 3" xfId="1096"/>
    <cellStyle name="?鹎%U龡&amp;H齲_x0001_C铣_x0014__x0007__x0001__x0001_ 3 4 6 3 2" xfId="1097"/>
    <cellStyle name="常规 45" xfId="1098"/>
    <cellStyle name="常规 50" xfId="1099"/>
    <cellStyle name="?鹎%U龡&amp;H齲_x0001_C铣_x0014__x0007__x0001__x0001_ 3 2 2 2 4 3 2" xfId="1100"/>
    <cellStyle name="?鹎%U龡&amp;H齲_x0001_C铣_x0014__x0007__x0001__x0001_ 3 3 5_2015财政决算公开" xfId="1101"/>
    <cellStyle name="?鹎%U龡&amp;H齲_x0001_C铣_x0014__x0007__x0001__x0001_ 3 2 3 3_2015财政决算公开" xfId="1102"/>
    <cellStyle name="?鹎%U龡&amp;H齲_x0001_C铣_x0014__x0007__x0001__x0001_ 3 4 6 4" xfId="1103"/>
    <cellStyle name="?鹎%U龡&amp;H齲_x0001_C铣_x0014__x0007__x0001__x0001_ 3 2 2 2 4 4" xfId="1104"/>
    <cellStyle name="?鹎%U龡&amp;H齲_x0001_C铣_x0014__x0007__x0001__x0001_ 3 4 6 4 2" xfId="1105"/>
    <cellStyle name="?鹎%U龡&amp;H齲_x0001_C铣_x0014__x0007__x0001__x0001_ 3 2 2 2 4 4 2" xfId="1106"/>
    <cellStyle name="?鹎%U龡&amp;H齲_x0001_C铣_x0014__x0007__x0001__x0001_ 3 4 6_2015财政决算公开" xfId="1107"/>
    <cellStyle name="?鹎%U龡&amp;H齲_x0001_C铣_x0014__x0007__x0001__x0001_ 3 2 2 2 4_2015财政决算公开" xfId="1108"/>
    <cellStyle name="?鹎%U龡&amp;H齲_x0001_C铣_x0014__x0007__x0001__x0001_ 3 2 2 2 6 2" xfId="1109"/>
    <cellStyle name="常规 10 3" xfId="1110"/>
    <cellStyle name="?鹎%U龡&amp;H齲_x0001_C铣_x0014__x0007__x0001__x0001_ 3 4 8 2" xfId="1111"/>
    <cellStyle name="?鹎%U龡&amp;H齲_x0001_C铣_x0014__x0007__x0001__x0001_ 3 4 9" xfId="1112"/>
    <cellStyle name="?鹎%U龡&amp;H齲_x0001_C铣_x0014__x0007__x0001__x0001_ 3 2 2 2 7" xfId="1113"/>
    <cellStyle name="?鹎%U龡&amp;H齲_x0001_C铣_x0014__x0007__x0001__x0001_ 3 2 4_2015财政决算公开" xfId="1114"/>
    <cellStyle name="?鹎%U龡&amp;H齲_x0001_C铣_x0014__x0007__x0001__x0001_ 4 6 5" xfId="1115"/>
    <cellStyle name="60% - 强调文字颜色 4 5 2 2" xfId="1116"/>
    <cellStyle name="输入 6" xfId="1117"/>
    <cellStyle name="?鹎%U龡&amp;H齲_x0001_C铣_x0014__x0007__x0001__x0001_ 3 2 3 4 3" xfId="1118"/>
    <cellStyle name="?鹎%U龡&amp;H齲_x0001_C铣_x0014__x0007__x0001__x0001_ 3 2 2 2_2015财政决算公开" xfId="1119"/>
    <cellStyle name="?鹎%U龡&amp;H齲_x0001_C铣_x0014__x0007__x0001__x0001_ 3 3 6 3" xfId="1120"/>
    <cellStyle name="后继超级链接 3 2 2" xfId="1121"/>
    <cellStyle name="?鹎%U龡&amp;H齲_x0001_C铣_x0014__x0007__x0001__x0001_ 3 2 5 2" xfId="1122"/>
    <cellStyle name="差 3 3 3" xfId="1123"/>
    <cellStyle name="?鹎%U龡&amp;H齲_x0001_C铣_x0014__x0007__x0001__x0001_ 3 2 2 3 2" xfId="1124"/>
    <cellStyle name="?鹎%U龡&amp;H齲_x0001_C铣_x0014__x0007__x0001__x0001_ 3 2 5 3" xfId="1125"/>
    <cellStyle name="?鹎%U龡&amp;H齲_x0001_C铣_x0014__x0007__x0001__x0001_ 3 2 2 3 3" xfId="1126"/>
    <cellStyle name="后继超级链接 3 3" xfId="1127"/>
    <cellStyle name="?鹎%U龡&amp;H齲_x0001_C铣_x0014__x0007__x0001__x0001_ 3 2 6" xfId="1128"/>
    <cellStyle name="?鹎%U龡&amp;H齲_x0001_C铣_x0014__x0007__x0001__x0001_ 3 2 2 4" xfId="1129"/>
    <cellStyle name="标题 1 8" xfId="1130"/>
    <cellStyle name="?鹎%U龡&amp;H齲_x0001_C铣_x0014__x0007__x0001__x0001_ 3 2 2 4 4 2" xfId="1131"/>
    <cellStyle name="适中 5" xfId="1132"/>
    <cellStyle name="?鹎%U龡&amp;H齲_x0001_C铣_x0014__x0007__x0001__x0001_ 3 2 2 4_2015财政决算公开" xfId="1133"/>
    <cellStyle name="常规 3 2 3" xfId="1134"/>
    <cellStyle name="?鹎%U龡&amp;H齲_x0001_C铣_x0014__x0007__x0001__x0001_ 3 2 6_2015财政决算公开" xfId="1135"/>
    <cellStyle name="?鹎%U龡&amp;H齲_x0001_C铣_x0014__x0007__x0001__x0001_ 3 2 2 5" xfId="1136"/>
    <cellStyle name="?鹎%U龡&amp;H齲_x0001_C铣_x0014__x0007__x0001__x0001_ 3 2 7" xfId="1137"/>
    <cellStyle name="链接单元格 4 2 2" xfId="1138"/>
    <cellStyle name="货币 2 4 3 2" xfId="1139"/>
    <cellStyle name="20% - 强调文字颜色 2 9" xfId="1140"/>
    <cellStyle name="20% - 强调文字颜色 2 2 2 3 2" xfId="1141"/>
    <cellStyle name="?鹎%U龡&amp;H齲_x0001_C铣_x0014__x0007__x0001__x0001_ 3 2 7 5" xfId="1142"/>
    <cellStyle name="20% - 强调文字颜色 2 7 2" xfId="1143"/>
    <cellStyle name="检查单元格 2 3 2 2 2" xfId="1144"/>
    <cellStyle name="?鹎%U龡&amp;H齲_x0001_C铣_x0014__x0007__x0001__x0001_ 3 2 2 5 3 2" xfId="1145"/>
    <cellStyle name="?鹎%U龡&amp;H齲_x0001_C铣_x0014__x0007__x0001__x0001_ 3 2 7 3 2" xfId="1146"/>
    <cellStyle name="?鹎%U龡&amp;H齲_x0001_C铣_x0014__x0007__x0001__x0001_ 3 2 2 6" xfId="1147"/>
    <cellStyle name="20% - 强调文字颜色 6 2 2 3 2" xfId="1148"/>
    <cellStyle name="?鹎%U龡&amp;H齲_x0001_C铣_x0014__x0007__x0001__x0001_ 3 2 8" xfId="1149"/>
    <cellStyle name="?鹎%U龡&amp;H齲_x0001_C铣_x0014__x0007__x0001__x0001_ 3 2 2 6 4 2" xfId="1150"/>
    <cellStyle name="?鹎%U龡&amp;H齲_x0001_C铣_x0014__x0007__x0001__x0001_ 3 2 7 4 2" xfId="1151"/>
    <cellStyle name="20% - 强调文字颜色 2 2 3 5" xfId="1152"/>
    <cellStyle name="20% - 强调文字颜色 3 9" xfId="1153"/>
    <cellStyle name="?鹎%U龡&amp;H齲_x0001_C铣_x0014__x0007__x0001__x0001_ 3 2 2 6 5" xfId="1154"/>
    <cellStyle name="?鹎%U龡&amp;H齲_x0001_C铣_x0014__x0007__x0001__x0001_ 3 2 2 7" xfId="1155"/>
    <cellStyle name="?鹎%U龡&amp;H齲_x0001_C铣_x0014__x0007__x0001__x0001_ 3 2 9" xfId="1156"/>
    <cellStyle name="20% - 强调文字颜色 4 6" xfId="1157"/>
    <cellStyle name="?鹎%U龡&amp;H齲_x0001_C铣_x0014__x0007__x0001__x0001_ 3 2 2 7 2" xfId="1158"/>
    <cellStyle name="?鹎%U龡&amp;H齲_x0001_C铣_x0014__x0007__x0001__x0001_ 3 2 9 2" xfId="1159"/>
    <cellStyle name="?鹎%U龡&amp;H齲_x0001_C铣_x0014__x0007__x0001__x0001_ 3 2 2 8 2" xfId="1160"/>
    <cellStyle name="60% - 强调文字颜色 6 3 2 2 2" xfId="1161"/>
    <cellStyle name="20% - 强调文字颜色 5 6" xfId="1162"/>
    <cellStyle name="?鹎%U龡&amp;H齲_x0001_C铣_x0014__x0007__x0001__x0001_ 3 2 2 9" xfId="1163"/>
    <cellStyle name="60% - 强调文字颜色 6 3 2 3" xfId="1164"/>
    <cellStyle name="?鹎%U龡&amp;H齲_x0001_C铣_x0014__x0007__x0001__x0001_ 3 2 2 9 2" xfId="1165"/>
    <cellStyle name="60% - 强调文字颜色 6 3 2 3 2" xfId="1166"/>
    <cellStyle name="20% - 强调文字颜色 6 6" xfId="1167"/>
    <cellStyle name="?鹎%U龡&amp;H齲_x0001_C铣_x0014__x0007__x0001__x0001_ 3 2 2_2015财政决算公开" xfId="1168"/>
    <cellStyle name="货币 4 2 2 4" xfId="1169"/>
    <cellStyle name="?鹎%U龡&amp;H齲_x0001_C铣_x0014__x0007__x0001__x0001_ 3 2 3" xfId="1170"/>
    <cellStyle name="?鹎%U龡&amp;H齲_x0001_C铣_x0014__x0007__x0001__x0001_ 3 3 4" xfId="1171"/>
    <cellStyle name="?鹎%U龡&amp;H齲_x0001_C铣_x0014__x0007__x0001__x0001_ 3 2 3 2" xfId="1172"/>
    <cellStyle name="?鹎%U龡&amp;H齲_x0001_C铣_x0014__x0007__x0001__x0001_ 3 3 4 2" xfId="1173"/>
    <cellStyle name="?鹎%U龡&amp;H齲_x0001_C铣_x0014__x0007__x0001__x0001_ 4 4 4" xfId="1174"/>
    <cellStyle name="差 4 2 3" xfId="1175"/>
    <cellStyle name="?鹎%U龡&amp;H齲_x0001_C铣_x0014__x0007__x0001__x0001_ 3 2 3 2 2" xfId="1176"/>
    <cellStyle name="?鹎%U龡&amp;H齲_x0001_C铣_x0014__x0007__x0001__x0001_ 3 3 4 3" xfId="1177"/>
    <cellStyle name="?鹎%U龡&amp;H齲_x0001_C铣_x0014__x0007__x0001__x0001_ 4 4 5" xfId="1178"/>
    <cellStyle name="?鹎%U龡&amp;H齲_x0001_C铣_x0014__x0007__x0001__x0001_ 3 2 3 2 3" xfId="1179"/>
    <cellStyle name="强调文字颜色 4 2 4 3" xfId="1180"/>
    <cellStyle name="?鹎%U龡&amp;H齲_x0001_C铣_x0014__x0007__x0001__x0001_ 3 3 4 5" xfId="1181"/>
    <cellStyle name="?鹎%U龡&amp;H齲_x0001_C铣_x0014__x0007__x0001__x0001_ 3 2 3 2 5" xfId="1182"/>
    <cellStyle name="标题 3 2 2 2 2" xfId="1183"/>
    <cellStyle name="?鹎%U龡&amp;H齲_x0001_C铣_x0014__x0007__x0001__x0001_ 3 3 5" xfId="1184"/>
    <cellStyle name="后继超级链接 4 2" xfId="1185"/>
    <cellStyle name="常规 17_2015财政决算公开" xfId="1186"/>
    <cellStyle name="好 5 2 2" xfId="1187"/>
    <cellStyle name="?鹎%U龡&amp;H齲_x0001_C铣_x0014__x0007__x0001__x0001_ 3 2 3 3" xfId="1188"/>
    <cellStyle name="?鹎%U龡&amp;H齲_x0001_C铣_x0014__x0007__x0001__x0001_ 3 3 5 2" xfId="1189"/>
    <cellStyle name="好 5 2 2 2" xfId="1190"/>
    <cellStyle name="?鹎%U龡&amp;H齲_x0001_C铣_x0014__x0007__x0001__x0001_ 4 5 4" xfId="1191"/>
    <cellStyle name="?鹎%U龡&amp;H齲_x0001_C铣_x0014__x0007__x0001__x0001_ 3 2 3 3 2" xfId="1192"/>
    <cellStyle name="60% - 强调文字颜色 3 2 3 2 3" xfId="1193"/>
    <cellStyle name="?鹎%U龡&amp;H齲_x0001_C铣_x0014__x0007__x0001__x0001_ 3 3 5 2 2" xfId="1194"/>
    <cellStyle name="计算 6" xfId="1195"/>
    <cellStyle name="20% - 着色 4" xfId="1196"/>
    <cellStyle name="?鹎%U龡&amp;H齲_x0001_C铣_x0014__x0007__x0001__x0001_ 3 2 3 3 2 2" xfId="1197"/>
    <cellStyle name="?鹎%U龡&amp;H齲_x0001_C铣_x0014__x0007__x0001__x0001_ 3 3 5 3 2" xfId="1198"/>
    <cellStyle name="60% - 强调文字颜色 1 2 3" xfId="1199"/>
    <cellStyle name="?鹎%U龡&amp;H齲_x0001_C铣_x0014__x0007__x0001__x0001_ 3 2 3 3 3 2" xfId="1200"/>
    <cellStyle name="?鹎%U龡&amp;H齲_x0001_C铣_x0014__x0007__x0001__x0001_ 3 3 6 2 2" xfId="1201"/>
    <cellStyle name="60% - 强调文字颜色 5 9" xfId="1202"/>
    <cellStyle name="?鹎%U龡&amp;H齲_x0001_C铣_x0014__x0007__x0001__x0001_ 4 6 4 2" xfId="1203"/>
    <cellStyle name="输入 5 2" xfId="1204"/>
    <cellStyle name="?鹎%U龡&amp;H齲_x0001_C铣_x0014__x0007__x0001__x0001_ 3 2 3 4 2 2" xfId="1205"/>
    <cellStyle name="?鹎%U龡&amp;H齲_x0001_C铣_x0014__x0007__x0001__x0001_ 3 3 6 3 2" xfId="1206"/>
    <cellStyle name="常规 12 2 2 2 3" xfId="1207"/>
    <cellStyle name="60% - 强调文字颜色 6 9" xfId="1208"/>
    <cellStyle name="60% - 强调文字颜色 2 2 3" xfId="1209"/>
    <cellStyle name="60% - 强调文字颜色 4 5 2 2 2" xfId="1210"/>
    <cellStyle name="输入 6 2" xfId="1211"/>
    <cellStyle name="?鹎%U龡&amp;H齲_x0001_C铣_x0014__x0007__x0001__x0001_ 3 2 3 4 3 2" xfId="1212"/>
    <cellStyle name="千位分隔 10" xfId="1213"/>
    <cellStyle name="?鹎%U龡&amp;H齲_x0001_C铣_x0014__x0007__x0001__x0001_ 3 3 6 4" xfId="1214"/>
    <cellStyle name="输入 7" xfId="1215"/>
    <cellStyle name="?鹎%U龡&amp;H齲_x0001_C铣_x0014__x0007__x0001__x0001_ 3 2 3 4 4" xfId="1216"/>
    <cellStyle name="常规 5 2 4 2 2" xfId="1217"/>
    <cellStyle name="60% - 强调文字颜色 4 5 2 3" xfId="1218"/>
    <cellStyle name="?鹎%U龡&amp;H齲_x0001_C铣_x0014__x0007__x0001__x0001_ 3 3 6 4 2" xfId="1219"/>
    <cellStyle name="60% - 强调文字颜色 2 3 3" xfId="1220"/>
    <cellStyle name="注释 3" xfId="1221"/>
    <cellStyle name="输入 7 2" xfId="1222"/>
    <cellStyle name="?鹎%U龡&amp;H齲_x0001_C铣_x0014__x0007__x0001__x0001_ 3 2 3 4 4 2" xfId="1223"/>
    <cellStyle name="?鹎%U龡&amp;H齲_x0001_C铣_x0014__x0007__x0001__x0001_ 3 3 9 2" xfId="1224"/>
    <cellStyle name="常规_预计与预算2 3 2" xfId="1225"/>
    <cellStyle name="?鹎%U龡&amp;H齲_x0001_C铣_x0014__x0007__x0001__x0001_ 3 2 3 7 2" xfId="1226"/>
    <cellStyle name="百分比 5 2 2 3" xfId="1227"/>
    <cellStyle name="20% - 强调文字颜色 3 3 2 4" xfId="1228"/>
    <cellStyle name="?鹎%U龡&amp;H齲_x0001_C铣_x0014__x0007__x0001__x0001_ 3 2 3_2015财政决算公开" xfId="1229"/>
    <cellStyle name="40% - 强调文字颜色 6 4" xfId="1230"/>
    <cellStyle name="好 3 5" xfId="1231"/>
    <cellStyle name="60% - 强调文字颜色 4 2 2" xfId="1232"/>
    <cellStyle name="?鹎%U龡&amp;H齲_x0001_C铣_x0014__x0007__x0001__x0001_ 3 3" xfId="1233"/>
    <cellStyle name="?鹎%U龡&amp;H齲_x0001_C铣_x0014__x0007__x0001__x0001_ 3 3 10" xfId="1234"/>
    <cellStyle name="?鹎%U龡&amp;H齲_x0001_C铣_x0014__x0007__x0001__x0001_ 3 3 2" xfId="1235"/>
    <cellStyle name="千位分隔 7" xfId="1236"/>
    <cellStyle name="标题 4 6" xfId="1237"/>
    <cellStyle name="?鹎%U龡&amp;H齲_x0001_C铣_x0014__x0007__x0001__x0001_ 4 2 4" xfId="1238"/>
    <cellStyle name="常规 4 2 2 2 5 2" xfId="1239"/>
    <cellStyle name="?鹎%U龡&amp;H齲_x0001_C铣_x0014__x0007__x0001__x0001_ 3 3 2 2" xfId="1240"/>
    <cellStyle name="千位分隔 7 2" xfId="1241"/>
    <cellStyle name="标题 4 6 2" xfId="1242"/>
    <cellStyle name="?鹎%U龡&amp;H齲_x0001_C铣_x0014__x0007__x0001__x0001_ 4 2 4 2" xfId="1243"/>
    <cellStyle name="?鹎%U龡&amp;H齲_x0001_C铣_x0014__x0007__x0001__x0001_ 3 3 2 2 2" xfId="1244"/>
    <cellStyle name="?鹎%U龡&amp;H齲_x0001_C铣_x0014__x0007__x0001__x0001_ 4 2 4 2 2" xfId="1245"/>
    <cellStyle name="强调文字颜色 5 3 4" xfId="1246"/>
    <cellStyle name="40% - 强调文字颜色 5 4 2 3" xfId="1247"/>
    <cellStyle name="?鹎%U龡&amp;H齲_x0001_C铣_x0014__x0007__x0001__x0001_ 3 3 2 2 2 2" xfId="1248"/>
    <cellStyle name="?鹎%U龡&amp;H齲_x0001_C铣_x0014__x0007__x0001__x0001_ 4 2 4 3" xfId="1249"/>
    <cellStyle name="20% - 强调文字颜色 4 2 3 2 2 2" xfId="1250"/>
    <cellStyle name="?鹎%U龡&amp;H齲_x0001_C铣_x0014__x0007__x0001__x0001_ 3 3 2 2 3" xfId="1251"/>
    <cellStyle name="货币 2 2 2 8" xfId="1252"/>
    <cellStyle name="?鹎%U龡&amp;H齲_x0001_C铣_x0014__x0007__x0001__x0001_ 4 2 4 3 2" xfId="1253"/>
    <cellStyle name="?鹎%U龡&amp;H齲_x0001_C铣_x0014__x0007__x0001__x0001_ 3 3 2 2 3 2" xfId="1254"/>
    <cellStyle name="检查单元格 2 7" xfId="1255"/>
    <cellStyle name="?鹎%U龡&amp;H齲_x0001_C铣_x0014__x0007__x0001__x0001_ 4 2 4 4" xfId="1256"/>
    <cellStyle name="?鹎%U龡&amp;H齲_x0001_C铣_x0014__x0007__x0001__x0001_ 3 3 2 2 4" xfId="1257"/>
    <cellStyle name="?鹎%U龡&amp;H齲_x0001_C铣_x0014__x0007__x0001__x0001_ 4 2 4 4 2" xfId="1258"/>
    <cellStyle name="?鹎%U龡&amp;H齲_x0001_C铣_x0014__x0007__x0001__x0001_ 3 3 2 2 4 2" xfId="1259"/>
    <cellStyle name="?鹎%U龡&amp;H齲_x0001_C铣_x0014__x0007__x0001__x0001_ 4 2 4 5" xfId="1260"/>
    <cellStyle name="?鹎%U龡&amp;H齲_x0001_C铣_x0014__x0007__x0001__x0001_ 3 3 2 2 5" xfId="1261"/>
    <cellStyle name="千位分隔 8" xfId="1262"/>
    <cellStyle name="标题 4 7" xfId="1263"/>
    <cellStyle name="?鹎%U龡&amp;H齲_x0001_C铣_x0014__x0007__x0001__x0001_ 4 2 5" xfId="1264"/>
    <cellStyle name="?鹎%U龡&amp;H齲_x0001_C铣_x0014__x0007__x0001__x0001_ 3 3 2 3" xfId="1265"/>
    <cellStyle name="千位分隔 8 2" xfId="1266"/>
    <cellStyle name="?鹎%U龡&amp;H齲_x0001_C铣_x0014__x0007__x0001__x0001_ 4 2 5 2" xfId="1267"/>
    <cellStyle name="?鹎%U龡&amp;H齲_x0001_C铣_x0014__x0007__x0001__x0001_ 3 3 2 3 2" xfId="1268"/>
    <cellStyle name="?鹎%U龡&amp;H齲_x0001_C铣_x0014__x0007__x0001__x0001_ 3 3 2 3 2 2" xfId="1269"/>
    <cellStyle name="?鹎%U龡&amp;H齲_x0001_C铣_x0014__x0007__x0001__x0001_ 3 3 2 3 3" xfId="1270"/>
    <cellStyle name="?鹎%U龡&amp;H齲_x0001_C铣_x0014__x0007__x0001__x0001_ 3 3 2 3 3 2" xfId="1271"/>
    <cellStyle name="?鹎%U龡&amp;H齲_x0001_C铣_x0014__x0007__x0001__x0001_ 3 3 2 3 4" xfId="1272"/>
    <cellStyle name="?鹎%U龡&amp;H齲_x0001_C铣_x0014__x0007__x0001__x0001_ 3 3 2 3_2015财政决算公开" xfId="1273"/>
    <cellStyle name="千位分隔 9" xfId="1274"/>
    <cellStyle name="标题 4 8" xfId="1275"/>
    <cellStyle name="?鹎%U龡&amp;H齲_x0001_C铣_x0014__x0007__x0001__x0001_ 4 2 6" xfId="1276"/>
    <cellStyle name="强调文字颜色 4 2 2 2" xfId="1277"/>
    <cellStyle name="?鹎%U龡&amp;H齲_x0001_C铣_x0014__x0007__x0001__x0001_ 3 3 2 4" xfId="1278"/>
    <cellStyle name="?鹎%U龡&amp;H齲_x0001_C铣_x0014__x0007__x0001__x0001_ 3 3 2 4 3 2" xfId="1279"/>
    <cellStyle name="60% - 强调文字颜色 5 4 2 2 2" xfId="1280"/>
    <cellStyle name="?鹎%U龡&amp;H齲_x0001_C铣_x0014__x0007__x0001__x0001_ 3 3 2 4 4" xfId="1281"/>
    <cellStyle name="60% - 强调文字颜色 5 4 2 3" xfId="1282"/>
    <cellStyle name="?鹎%U龡&amp;H齲_x0001_C铣_x0014__x0007__x0001__x0001_ 3 3 2 4 4 2" xfId="1283"/>
    <cellStyle name="?鹎%U龡&amp;H齲_x0001_C铣_x0014__x0007__x0001__x0001_ 3 3 2 4 5" xfId="1284"/>
    <cellStyle name="20% - 强调文字颜色 2 3 2 2 2" xfId="1285"/>
    <cellStyle name="着色 4 2" xfId="1286"/>
    <cellStyle name="链接单元格 5 2 2" xfId="1287"/>
    <cellStyle name="?鹎%U龡&amp;H齲_x0001_C铣_x0014__x0007__x0001__x0001_ 4 2 7" xfId="1288"/>
    <cellStyle name="货币 2 5 3 2" xfId="1289"/>
    <cellStyle name="强调文字颜色 4 2 2 3" xfId="1290"/>
    <cellStyle name="?鹎%U龡&amp;H齲_x0001_C铣_x0014__x0007__x0001__x0001_ 3 3 2 5" xfId="1291"/>
    <cellStyle name="?鹎%U龡&amp;H齲_x0001_C铣_x0014__x0007__x0001__x0001_ 4 2 7 2" xfId="1292"/>
    <cellStyle name="标题 1 2 4" xfId="1293"/>
    <cellStyle name="强调文字颜色 4 2 2 3 2" xfId="1294"/>
    <cellStyle name="?鹎%U龡&amp;H齲_x0001_C铣_x0014__x0007__x0001__x0001_ 3 3 2 5 2" xfId="1295"/>
    <cellStyle name="强调文字颜色 3 2 3 5" xfId="1296"/>
    <cellStyle name="?鹎%U龡&amp;H齲_x0001_C铣_x0014__x0007__x0001__x0001_ 4 2 3_2015财政决算公开" xfId="1297"/>
    <cellStyle name="?鹎%U龡&amp;H齲_x0001_C铣_x0014__x0007__x0001__x0001_ 4 2 8" xfId="1298"/>
    <cellStyle name="强调文字颜色 4 2 2 4" xfId="1299"/>
    <cellStyle name="?鹎%U龡&amp;H齲_x0001_C铣_x0014__x0007__x0001__x0001_ 3 3 2 6" xfId="1300"/>
    <cellStyle name="标题 1 3 4" xfId="1301"/>
    <cellStyle name="?鹎%U龡&amp;H齲_x0001_C铣_x0014__x0007__x0001__x0001_ 3 3 2 6 2" xfId="1302"/>
    <cellStyle name="?鹎%U龡&amp;H齲_x0001_C铣_x0014__x0007__x0001__x0001_ 3 3 2 7" xfId="1303"/>
    <cellStyle name="强调文字颜色 4 3 2 2 2" xfId="1304"/>
    <cellStyle name="?鹎%U龡&amp;H齲_x0001_C铣_x0014__x0007__x0001__x0001_ 3 4 2 4 2" xfId="1305"/>
    <cellStyle name="?鹎%U龡&amp;H齲_x0001_C铣_x0014__x0007__x0001__x0001_ 3 3 2 7 2" xfId="1306"/>
    <cellStyle name="强调文字颜色 4 3 2 2 2 2" xfId="1307"/>
    <cellStyle name="?鹎%U龡&amp;H齲_x0001_C铣_x0014__x0007__x0001__x0001_ 3 4 2 4 2 2" xfId="1308"/>
    <cellStyle name="60% - 强调文字颜色 6 4 2 2" xfId="1309"/>
    <cellStyle name="?鹎%U龡&amp;H齲_x0001_C铣_x0014__x0007__x0001__x0001_ 3 3 2 8" xfId="1310"/>
    <cellStyle name="强调文字颜色 4 3 2 2 3" xfId="1311"/>
    <cellStyle name="百分比 3 2 2 2 2" xfId="1312"/>
    <cellStyle name="?鹎%U龡&amp;H齲_x0001_C铣_x0014__x0007__x0001__x0001_ 3 4 2 4 3" xfId="1313"/>
    <cellStyle name="强调文字颜色 5 3 2 2 2 2" xfId="1314"/>
    <cellStyle name="20% - 强调文字颜色 4 8" xfId="1315"/>
    <cellStyle name="?鹎%U龡&amp;H齲_x0001_C铣_x0014__x0007__x0001__x0001_ 3 3 2_2015财政决算公开" xfId="1316"/>
    <cellStyle name="?鹎%U龡&amp;H齲_x0001_C铣_x0014__x0007__x0001__x0001_ 3 3 3" xfId="1317"/>
    <cellStyle name="标题 5 7" xfId="1318"/>
    <cellStyle name="标题 3 2 3 2 2" xfId="1319"/>
    <cellStyle name="?鹎%U龡&amp;H齲_x0001_C铣_x0014__x0007__x0001__x0001_ 4 3 5" xfId="1320"/>
    <cellStyle name="好 6 2 2" xfId="1321"/>
    <cellStyle name="?鹎%U龡&amp;H齲_x0001_C铣_x0014__x0007__x0001__x0001_ 4" xfId="1322"/>
    <cellStyle name="?鹎%U龡&amp;H齲_x0001_C铣_x0014__x0007__x0001__x0001_ 3 3 3 3" xfId="1323"/>
    <cellStyle name="?鹎%U龡&amp;H齲_x0001_C铣_x0014__x0007__x0001__x0001_ 4 3 5 2" xfId="1324"/>
    <cellStyle name="?鹎%U龡&amp;H齲_x0001_C铣_x0014__x0007__x0001__x0001_ 4 2" xfId="1325"/>
    <cellStyle name="?鹎%U龡&amp;H齲_x0001_C铣_x0014__x0007__x0001__x0001_ 3 3 3 3 2" xfId="1326"/>
    <cellStyle name="?鹎%U龡&amp;H齲_x0001_C铣_x0014__x0007__x0001__x0001_ 4 3 6" xfId="1327"/>
    <cellStyle name="?鹎%U龡&amp;H齲_x0001_C铣_x0014__x0007__x0001__x0001_ 5" xfId="1328"/>
    <cellStyle name="强调文字颜色 4 2 3 2" xfId="1329"/>
    <cellStyle name="?鹎%U龡&amp;H齲_x0001_C铣_x0014__x0007__x0001__x0001_ 3 3 3 4" xfId="1330"/>
    <cellStyle name="?鹎%U龡&amp;H齲_x0001_C铣_x0014__x0007__x0001__x0001_ 6" xfId="1331"/>
    <cellStyle name="强调文字颜色 4 2 3 3" xfId="1332"/>
    <cellStyle name="?鹎%U龡&amp;H齲_x0001_C铣_x0014__x0007__x0001__x0001_ 3 3 3 5" xfId="1333"/>
    <cellStyle name="?鹎%U龡&amp;H齲_x0001_C铣_x0014__x0007__x0001__x0001_ 3 3_2015财政决算公开" xfId="1334"/>
    <cellStyle name="强调文字颜色 1 3 2" xfId="1335"/>
    <cellStyle name="常规 2 2 2 4 3 2" xfId="1336"/>
    <cellStyle name="?鹎%U龡&amp;H齲_x0001_C铣_x0014__x0007__x0001__x0001_ 3 4" xfId="1337"/>
    <cellStyle name="?鹎%U龡&amp;H齲_x0001_C铣_x0014__x0007__x0001__x0001_ 3 4 10" xfId="1338"/>
    <cellStyle name="?鹎%U龡&amp;H齲_x0001_C铣_x0014__x0007__x0001__x0001_ 3 4 2" xfId="1339"/>
    <cellStyle name="40% - 强调文字颜色 1 4_2015财政决算公开" xfId="1340"/>
    <cellStyle name="?鹎%U龡&amp;H齲_x0001_C铣_x0014__x0007__x0001__x0001_ 3 4 2 2" xfId="1341"/>
    <cellStyle name="?鹎%U龡&amp;H齲_x0001_C铣_x0014__x0007__x0001__x0001_ 3 4 2 2 2" xfId="1342"/>
    <cellStyle name="?鹎%U龡&amp;H齲_x0001_C铣_x0014__x0007__x0001__x0001_ 3 4 2 2 2 2" xfId="1343"/>
    <cellStyle name="千位分隔 2 2 3 2 2" xfId="1344"/>
    <cellStyle name="?鹎%U龡&amp;H齲_x0001_C铣_x0014__x0007__x0001__x0001_ 3 4 2 2 3" xfId="1345"/>
    <cellStyle name="?鹎%U龡&amp;H齲_x0001_C铣_x0014__x0007__x0001__x0001_ 3 4 2 2 3 2" xfId="1346"/>
    <cellStyle name="输出 2 3 2 3" xfId="1347"/>
    <cellStyle name="?鹎%U龡&amp;H齲_x0001_C铣_x0014__x0007__x0001__x0001_ 3 4 2 2 4" xfId="1348"/>
    <cellStyle name="货币 4 2 3 3 2" xfId="1349"/>
    <cellStyle name="?鹎%U龡&amp;H齲_x0001_C铣_x0014__x0007__x0001__x0001_ 3 4 2 2 4 2" xfId="1350"/>
    <cellStyle name="?鹎%U龡&amp;H齲_x0001_C铣_x0014__x0007__x0001__x0001_ 3 4 2 2 5" xfId="1351"/>
    <cellStyle name="百分比 2 2" xfId="1352"/>
    <cellStyle name="?鹎%U龡&amp;H齲_x0001_C铣_x0014__x0007__x0001__x0001_ 3 4 2 2_2015财政决算公开" xfId="1353"/>
    <cellStyle name="?鹎%U龡&amp;H齲_x0001_C铣_x0014__x0007__x0001__x0001_ 3 4 2 3" xfId="1354"/>
    <cellStyle name="?鹎%U龡&amp;H齲_x0001_C铣_x0014__x0007__x0001__x0001_ 3 4 2 3 2" xfId="1355"/>
    <cellStyle name="?鹎%U龡&amp;H齲_x0001_C铣_x0014__x0007__x0001__x0001_ 3 4 2 3 2 2" xfId="1356"/>
    <cellStyle name="千位分隔 2 2 3 3 2" xfId="1357"/>
    <cellStyle name="?鹎%U龡&amp;H齲_x0001_C铣_x0014__x0007__x0001__x0001_ 3 4 2 3 3" xfId="1358"/>
    <cellStyle name="?鹎%U龡&amp;H齲_x0001_C铣_x0014__x0007__x0001__x0001_ 3 4 2 3 3 2" xfId="1359"/>
    <cellStyle name="?鹎%U龡&amp;H齲_x0001_C铣_x0014__x0007__x0001__x0001_ 3 4 2 3 4" xfId="1360"/>
    <cellStyle name="?鹎%U龡&amp;H齲_x0001_C铣_x0014__x0007__x0001__x0001_ 3 4 2 3_2015财政决算公开" xfId="1361"/>
    <cellStyle name="强调文字颜色 4 3 2 2" xfId="1362"/>
    <cellStyle name="Norma,_laroux_4_营业在建 (2)_E21" xfId="1363"/>
    <cellStyle name="?鹎%U龡&amp;H齲_x0001_C铣_x0014__x0007__x0001__x0001_ 3 4 2 4" xfId="1364"/>
    <cellStyle name="?鹎%U龡&amp;H齲_x0001_C铣_x0014__x0007__x0001__x0001_ 3 4 2 4 3 2" xfId="1365"/>
    <cellStyle name="60% - 强调文字颜色 6 4 2 2 2" xfId="1366"/>
    <cellStyle name="?鹎%U龡&amp;H齲_x0001_C铣_x0014__x0007__x0001__x0001_ 3 4 2 4 4" xfId="1367"/>
    <cellStyle name="60% - 强调文字颜色 6 4 2 3" xfId="1368"/>
    <cellStyle name="?鹎%U龡&amp;H齲_x0001_C铣_x0014__x0007__x0001__x0001_ 3 4 2 4 4 2" xfId="1369"/>
    <cellStyle name="?鹎%U龡&amp;H齲_x0001_C铣_x0014__x0007__x0001__x0001_ 3 4 2 4 5" xfId="1370"/>
    <cellStyle name="输出 2 2" xfId="1371"/>
    <cellStyle name="20% - 强调文字颜色 2 4 2 2 2" xfId="1372"/>
    <cellStyle name="?鹎%U龡&amp;H齲_x0001_C铣_x0014__x0007__x0001__x0001_ 3 4 2 4_2015财政决算公开" xfId="1373"/>
    <cellStyle name="常规 2 3 3 2" xfId="1374"/>
    <cellStyle name="强调文字颜色 4 3 2 3 2" xfId="1375"/>
    <cellStyle name="?鹎%U龡&amp;H齲_x0001_C铣_x0014__x0007__x0001__x0001_ 3 4 2 5 2" xfId="1376"/>
    <cellStyle name="强调文字颜色 4 3 2 4" xfId="1377"/>
    <cellStyle name="?鹎%U龡&amp;H齲_x0001_C铣_x0014__x0007__x0001__x0001_ 3 4 2 6" xfId="1378"/>
    <cellStyle name="?鹎%U龡&amp;H齲_x0001_C铣_x0014__x0007__x0001__x0001_ 3 4 2 6 2" xfId="1379"/>
    <cellStyle name="?鹎%U龡&amp;H齲_x0001_C铣_x0014__x0007__x0001__x0001_ 3 4 2 7" xfId="1380"/>
    <cellStyle name="强调文字颜色 4 3 3 2 2" xfId="1381"/>
    <cellStyle name="40% - 强调文字颜色 5 3 2 2 2 2" xfId="1382"/>
    <cellStyle name="?鹎%U龡&amp;H齲_x0001_C铣_x0014__x0007__x0001__x0001_ 3 4 3 4 2" xfId="1383"/>
    <cellStyle name="?鹎%U龡&amp;H齲_x0001_C铣_x0014__x0007__x0001__x0001_ 3 4 2 7 2" xfId="1384"/>
    <cellStyle name="60% - 强调文字颜色 6 5 2 2" xfId="1385"/>
    <cellStyle name="?鹎%U龡&amp;H齲_x0001_C铣_x0014__x0007__x0001__x0001_ 3 4 2 8" xfId="1386"/>
    <cellStyle name="强调文字颜色 5 2" xfId="1387"/>
    <cellStyle name="千位分隔 2 2 4 4 2" xfId="1388"/>
    <cellStyle name="常规 2 2 2 8 2" xfId="1389"/>
    <cellStyle name="货币 2 2 2" xfId="1390"/>
    <cellStyle name="?鹎%U龡&amp;H齲_x0001_C铣_x0014__x0007__x0001__x0001_ 3 4 2_2015财政决算公开" xfId="1391"/>
    <cellStyle name="差 3 2 2" xfId="1392"/>
    <cellStyle name="?鹎%U龡&amp;H齲_x0001_C铣_x0014__x0007__x0001__x0001_ 3 4 3" xfId="1393"/>
    <cellStyle name="差 3 2 2 2" xfId="1394"/>
    <cellStyle name="?鹎%U龡&amp;H齲_x0001_C铣_x0014__x0007__x0001__x0001_ 3 4 3 2" xfId="1395"/>
    <cellStyle name="差 3 2 2 2 2" xfId="1396"/>
    <cellStyle name="?鹎%U龡&amp;H齲_x0001_C铣_x0014__x0007__x0001__x0001_ 3 4 3 2 2" xfId="1397"/>
    <cellStyle name="差 3 2 2 3" xfId="1398"/>
    <cellStyle name="?鹎%U龡&amp;H齲_x0001_C铣_x0014__x0007__x0001__x0001_ 3 4 3 3" xfId="1399"/>
    <cellStyle name="?鹎%U龡&amp;H齲_x0001_C铣_x0014__x0007__x0001__x0001_ 3 4 3 3 2" xfId="1400"/>
    <cellStyle name="强调文字颜色 4 3 3 2" xfId="1401"/>
    <cellStyle name="40% - 强调文字颜色 5 3 2 2 2" xfId="1402"/>
    <cellStyle name="?鹎%U龡&amp;H齲_x0001_C铣_x0014__x0007__x0001__x0001_ 3 4 3 4" xfId="1403"/>
    <cellStyle name="强调文字颜色 4 3 3 3" xfId="1404"/>
    <cellStyle name="40% - 强调文字颜色 5 3 2 2 3" xfId="1405"/>
    <cellStyle name="?鹎%U龡&amp;H齲_x0001_C铣_x0014__x0007__x0001__x0001_ 3 4 3 5" xfId="1406"/>
    <cellStyle name="?鹎%U龡&amp;H齲_x0001_C铣_x0014__x0007__x0001__x0001_ 3 4 3_2015财政决算公开" xfId="1407"/>
    <cellStyle name="货币 2 2 3 4" xfId="1408"/>
    <cellStyle name="?鹎%U龡&amp;H齲_x0001_C铣_x0014__x0007__x0001__x0001_ 3 5" xfId="1409"/>
    <cellStyle name="?鹎%U龡&amp;H齲_x0001_C铣_x0014__x0007__x0001__x0001_ 3 5 2" xfId="1410"/>
    <cellStyle name="货币 3" xfId="1411"/>
    <cellStyle name="?鹎%U龡&amp;H齲_x0001_C铣_x0014__x0007__x0001__x0001_ 3 5 2 2" xfId="1412"/>
    <cellStyle name="差 3 3 2" xfId="1413"/>
    <cellStyle name="?鹎%U龡&amp;H齲_x0001_C铣_x0014__x0007__x0001__x0001_ 3 5 3" xfId="1414"/>
    <cellStyle name="40% - 强调文字颜色 1 4 3 2" xfId="1415"/>
    <cellStyle name="?鹎%U龡&amp;H齲_x0001_C铣_x0014__x0007__x0001__x0001_ 3 5_2015财政决算公开" xfId="1416"/>
    <cellStyle name="货币 3 4 2" xfId="1417"/>
    <cellStyle name="?鹎%U龡&amp;H齲_x0001_C铣_x0014__x0007__x0001__x0001_ 3 6" xfId="1418"/>
    <cellStyle name="20% - 强调文字颜色 1 4" xfId="1419"/>
    <cellStyle name="强调文字颜色 2 2 2 3" xfId="1420"/>
    <cellStyle name="?鹎%U龡&amp;H齲_x0001_C铣_x0014__x0007__x0001__x0001_ 3 6 2" xfId="1421"/>
    <cellStyle name="20% - 强调文字颜色 5 4_2015财政决算公开" xfId="1422"/>
    <cellStyle name="20% - 强调文字颜色 1 4 2" xfId="1423"/>
    <cellStyle name="强调文字颜色 2 2 2 3 2" xfId="1424"/>
    <cellStyle name="?鹎%U龡&amp;H齲_x0001_C铣_x0014__x0007__x0001__x0001_ 3 6 2 2" xfId="1425"/>
    <cellStyle name="差 3 4 2" xfId="1426"/>
    <cellStyle name="40% - 强调文字颜色 4 2 4_2015财政决算公开" xfId="1427"/>
    <cellStyle name="20% - 强调文字颜色 1 5" xfId="1428"/>
    <cellStyle name="强调文字颜色 2 2 2 4" xfId="1429"/>
    <cellStyle name="?鹎%U龡&amp;H齲_x0001_C铣_x0014__x0007__x0001__x0001_ 3 6 3" xfId="1430"/>
    <cellStyle name="20% - 强调文字颜色 1 5 2" xfId="1431"/>
    <cellStyle name="?鹎%U龡&amp;H齲_x0001_C铣_x0014__x0007__x0001__x0001_ 3 6 3 2" xfId="1432"/>
    <cellStyle name="?鹎%U龡&amp;H齲_x0001_C铣_x0014__x0007__x0001__x0001_ 3 7" xfId="1433"/>
    <cellStyle name="20% - 强调文字颜色 5 4 2 3" xfId="1434"/>
    <cellStyle name="20% - 强调文字颜色 2 4" xfId="1435"/>
    <cellStyle name="强调文字颜色 2 2 3 3" xfId="1436"/>
    <cellStyle name="?鹎%U龡&amp;H齲_x0001_C铣_x0014__x0007__x0001__x0001_ 3 7 2" xfId="1437"/>
    <cellStyle name="?鹎%U龡&amp;H齲_x0001_C铣_x0014__x0007__x0001__x0001_ 3 8" xfId="1438"/>
    <cellStyle name="20% - 强调文字颜色 3 4" xfId="1439"/>
    <cellStyle name="强调文字颜色 2 2 4 3" xfId="1440"/>
    <cellStyle name="?鹎%U龡&amp;H齲_x0001_C铣_x0014__x0007__x0001__x0001_ 3 8 2" xfId="1441"/>
    <cellStyle name="常规 3 2 7" xfId="1442"/>
    <cellStyle name="?鹎%U龡&amp;H齲_x0001_C铣_x0014__x0007__x0001__x0001_ 3 9" xfId="1443"/>
    <cellStyle name="20% - 强调文字颜色 4 4" xfId="1444"/>
    <cellStyle name="?鹎%U龡&amp;H齲_x0001_C铣_x0014__x0007__x0001__x0001_ 3 9 2" xfId="1445"/>
    <cellStyle name="60% - 强调文字颜色 5 5 3 2" xfId="1446"/>
    <cellStyle name="标题 2 2 5" xfId="1447"/>
    <cellStyle name="?鹎%U龡&amp;H齲_x0001_C铣_x0014__x0007__x0001__x0001_ 6 3" xfId="1448"/>
    <cellStyle name="?鹎%U龡&amp;H齲_x0001_C铣_x0014__x0007__x0001__x0001_ 3_2015财政决算公开" xfId="1449"/>
    <cellStyle name="千位分隔 5" xfId="1450"/>
    <cellStyle name="标题 4 4" xfId="1451"/>
    <cellStyle name="?鹎%U龡&amp;H齲_x0001_C铣_x0014__x0007__x0001__x0001_ 4 2 2" xfId="1452"/>
    <cellStyle name="千位分隔 5 2" xfId="1453"/>
    <cellStyle name="标题 4 4 2" xfId="1454"/>
    <cellStyle name="?鹎%U龡&amp;H齲_x0001_C铣_x0014__x0007__x0001__x0001_ 4 2 2 2" xfId="1455"/>
    <cellStyle name="20% - 强调文字颜色 6 5 3" xfId="1456"/>
    <cellStyle name="千位分隔 5 2 2" xfId="1457"/>
    <cellStyle name="标题 4 4 2 2" xfId="1458"/>
    <cellStyle name="?鹎%U龡&amp;H齲_x0001_C铣_x0014__x0007__x0001__x0001_ 4 2 2 2 2" xfId="1459"/>
    <cellStyle name="强调文字颜色 3 3 4" xfId="1460"/>
    <cellStyle name="40% - 强调文字颜色 5 2 2 3" xfId="1461"/>
    <cellStyle name="千位分隔 5 3" xfId="1462"/>
    <cellStyle name="标题 4 4 3" xfId="1463"/>
    <cellStyle name="?鹎%U龡&amp;H齲_x0001_C铣_x0014__x0007__x0001__x0001_ 4 2 2 3" xfId="1464"/>
    <cellStyle name="20% - 强调文字颜色 2 5 2_2015财政决算公开" xfId="1465"/>
    <cellStyle name="60% - 强调文字颜色 1 6 2 2" xfId="1466"/>
    <cellStyle name="20% - 强调文字颜色 6 6 3" xfId="1467"/>
    <cellStyle name="千位分隔 5 3 2" xfId="1468"/>
    <cellStyle name="?鹎%U龡&amp;H齲_x0001_C铣_x0014__x0007__x0001__x0001_ 4 2 2 3 2" xfId="1469"/>
    <cellStyle name="强调文字颜色 3 4 4" xfId="1470"/>
    <cellStyle name="常规 3 2 2 5" xfId="1471"/>
    <cellStyle name="40% - 强调文字颜色 5 2 3 3" xfId="1472"/>
    <cellStyle name="千位分隔 5 4" xfId="1473"/>
    <cellStyle name="?鹎%U龡&amp;H齲_x0001_C铣_x0014__x0007__x0001__x0001_ 4 2 2 4" xfId="1474"/>
    <cellStyle name="千位分隔 5 4 2" xfId="1475"/>
    <cellStyle name="?鹎%U龡&amp;H齲_x0001_C铣_x0014__x0007__x0001__x0001_ 4 2 2 4 2" xfId="1476"/>
    <cellStyle name="强调文字颜色 3 5 4" xfId="1477"/>
    <cellStyle name="常规 3 2 3 5" xfId="1478"/>
    <cellStyle name="20% - 强调文字颜色 4 5_2015财政决算公开" xfId="1479"/>
    <cellStyle name="货币 3 4 3 2" xfId="1480"/>
    <cellStyle name="千位分隔 5 5" xfId="1481"/>
    <cellStyle name="?鹎%U龡&amp;H齲_x0001_C铣_x0014__x0007__x0001__x0001_ 4 2 2 5" xfId="1482"/>
    <cellStyle name="?鹎%U龡&amp;H齲_x0001_C铣_x0014__x0007__x0001__x0001_ 4 2 2 5 2" xfId="1483"/>
    <cellStyle name="常规 3 2 4 5" xfId="1484"/>
    <cellStyle name="20% - 强调文字颜色 4 2 3 3" xfId="1485"/>
    <cellStyle name="?鹎%U龡&amp;H齲_x0001_C铣_x0014__x0007__x0001__x0001_ 4 2 2_2015财政决算公开" xfId="1486"/>
    <cellStyle name="千位分隔 6" xfId="1487"/>
    <cellStyle name="标题 4 5" xfId="1488"/>
    <cellStyle name="?鹎%U龡&amp;H齲_x0001_C铣_x0014__x0007__x0001__x0001_ 4 2 3" xfId="1489"/>
    <cellStyle name="千位分隔 6 2" xfId="1490"/>
    <cellStyle name="标题 4 5 2" xfId="1491"/>
    <cellStyle name="?鹎%U龡&amp;H齲_x0001_C铣_x0014__x0007__x0001__x0001_ 4 2 3 2" xfId="1492"/>
    <cellStyle name="千位分隔 6 2 2" xfId="1493"/>
    <cellStyle name="标题 4 5 2 2" xfId="1494"/>
    <cellStyle name="?鹎%U龡&amp;H齲_x0001_C铣_x0014__x0007__x0001__x0001_ 4 2 3 2 2" xfId="1495"/>
    <cellStyle name="强调文字颜色 4 3 4" xfId="1496"/>
    <cellStyle name="40% - 强调文字颜色 5 3 2 3" xfId="1497"/>
    <cellStyle name="千位分隔 6 3" xfId="1498"/>
    <cellStyle name="标题 4 5 3" xfId="1499"/>
    <cellStyle name="?鹎%U龡&amp;H齲_x0001_C铣_x0014__x0007__x0001__x0001_ 4 2 3 3" xfId="1500"/>
    <cellStyle name="千位分隔 6 3 2" xfId="1501"/>
    <cellStyle name="?鹎%U龡&amp;H齲_x0001_C铣_x0014__x0007__x0001__x0001_ 4 2 3 3 2" xfId="1502"/>
    <cellStyle name="强调文字颜色 4 4 4" xfId="1503"/>
    <cellStyle name="40% - 强调文字颜色 5 3 3 3" xfId="1504"/>
    <cellStyle name="千位分隔 6 4" xfId="1505"/>
    <cellStyle name="?鹎%U龡&amp;H齲_x0001_C铣_x0014__x0007__x0001__x0001_ 4 2 3 4" xfId="1506"/>
    <cellStyle name="?鹎%U龡&amp;H齲_x0001_C铣_x0014__x0007__x0001__x0001_ 4 2_2015财政决算公开" xfId="1507"/>
    <cellStyle name="?鹎%U龡&amp;H齲_x0001_C铣_x0014__x0007__x0001__x0001_ 4 3" xfId="1508"/>
    <cellStyle name="标题 5 4" xfId="1509"/>
    <cellStyle name="?鹎%U龡&amp;H齲_x0001_C铣_x0014__x0007__x0001__x0001_ 4 3 2" xfId="1510"/>
    <cellStyle name="标题 5 4 2" xfId="1511"/>
    <cellStyle name="?鹎%U龡&amp;H齲_x0001_C铣_x0014__x0007__x0001__x0001_ 4 3 2 2" xfId="1512"/>
    <cellStyle name="?鹎%U龡&amp;H齲_x0001_C铣_x0014__x0007__x0001__x0001_ 4 4" xfId="1513"/>
    <cellStyle name="?鹎%U龡&amp;H齲_x0001_C铣_x0014__x0007__x0001__x0001_ 4 4 2" xfId="1514"/>
    <cellStyle name="?鹎%U龡&amp;H齲_x0001_C铣_x0014__x0007__x0001__x0001_ 4 4 2 2" xfId="1515"/>
    <cellStyle name="差 4 2 2" xfId="1516"/>
    <cellStyle name="?鹎%U龡&amp;H齲_x0001_C铣_x0014__x0007__x0001__x0001_ 4 4 3" xfId="1517"/>
    <cellStyle name="差 4 2 2 2" xfId="1518"/>
    <cellStyle name="?鹎%U龡&amp;H齲_x0001_C铣_x0014__x0007__x0001__x0001_ 4 4 3 2" xfId="1519"/>
    <cellStyle name="20% - 强调文字颜色 5 5 2" xfId="1520"/>
    <cellStyle name="?鹎%U龡&amp;H齲_x0001_C铣_x0014__x0007__x0001__x0001_ 4 4_2015财政决算公开" xfId="1521"/>
    <cellStyle name="强调文字颜色 2 3 3" xfId="1522"/>
    <cellStyle name="好 2 2 2 2" xfId="1523"/>
    <cellStyle name="?鹎%U龡&amp;H齲_x0001_C铣_x0014__x0007__x0001__x0001_ 4 5" xfId="1524"/>
    <cellStyle name="?鹎%U龡&amp;H齲_x0001_C铣_x0014__x0007__x0001__x0001_ 4 5 2" xfId="1525"/>
    <cellStyle name="?鹎%U龡&amp;H齲_x0001_C铣_x0014__x0007__x0001__x0001_ 4 5 2 2" xfId="1526"/>
    <cellStyle name="差 4 3 2" xfId="1527"/>
    <cellStyle name="?鹎%U龡&amp;H齲_x0001_C铣_x0014__x0007__x0001__x0001_ 4 5 3" xfId="1528"/>
    <cellStyle name="?鹎%U龡&amp;H齲_x0001_C铣_x0014__x0007__x0001__x0001_ 4 5 3 2" xfId="1529"/>
    <cellStyle name="?鹎%U龡&amp;H齲_x0001_C铣_x0014__x0007__x0001__x0001_ 4 6" xfId="1530"/>
    <cellStyle name="20% - 强调文字颜色 5 5 2_2015财政决算公开" xfId="1531"/>
    <cellStyle name="强调文字颜色 2 3 2 3" xfId="1532"/>
    <cellStyle name="?鹎%U龡&amp;H齲_x0001_C铣_x0014__x0007__x0001__x0001_ 4 6 2" xfId="1533"/>
    <cellStyle name="常规 2 9" xfId="1534"/>
    <cellStyle name="输入 3" xfId="1535"/>
    <cellStyle name="强调文字颜色 2 3 2 3 2" xfId="1536"/>
    <cellStyle name="?鹎%U龡&amp;H齲_x0001_C铣_x0014__x0007__x0001__x0001_ 4 6 2 2" xfId="1537"/>
    <cellStyle name="强调文字颜色 2 3 2 4" xfId="1538"/>
    <cellStyle name="?鹎%U龡&amp;H齲_x0001_C铣_x0014__x0007__x0001__x0001_ 4 6 3" xfId="1539"/>
    <cellStyle name="?鹎%U龡&amp;H齲_x0001_C铣_x0014__x0007__x0001__x0001_ 4 6 3 2" xfId="1540"/>
    <cellStyle name="?鹎%U龡&amp;H齲_x0001_C铣_x0014__x0007__x0001__x0001_ 4 6_2015财政决算公开" xfId="1541"/>
    <cellStyle name="货币 4 4 3" xfId="1542"/>
    <cellStyle name="?鹎%U龡&amp;H齲_x0001_C铣_x0014__x0007__x0001__x0001_ 4 7" xfId="1543"/>
    <cellStyle name="20% - 强调文字颜色 5 5 2 3" xfId="1544"/>
    <cellStyle name="强调文字颜色 2 3 3 3" xfId="1545"/>
    <cellStyle name="?鹎%U龡&amp;H齲_x0001_C铣_x0014__x0007__x0001__x0001_ 4 7 2" xfId="1546"/>
    <cellStyle name="常规 3 9" xfId="1547"/>
    <cellStyle name="?鹎%U龡&amp;H齲_x0001_C铣_x0014__x0007__x0001__x0001_ 4 8" xfId="1548"/>
    <cellStyle name="40% - 强调文字颜色 5 3 2_2015财政决算公开" xfId="1549"/>
    <cellStyle name="?鹎%U龡&amp;H齲_x0001_C铣_x0014__x0007__x0001__x0001_ 4 8 2" xfId="1550"/>
    <cellStyle name="千位分隔 4 2 2 3" xfId="1551"/>
    <cellStyle name="常规 4 2 7" xfId="1552"/>
    <cellStyle name="?鹎%U龡&amp;H齲_x0001_C铣_x0014__x0007__x0001__x0001_ 4 9" xfId="1553"/>
    <cellStyle name="?鹎%U龡&amp;H齲_x0001_C铣_x0014__x0007__x0001__x0001_ 4 9 2" xfId="1554"/>
    <cellStyle name="常规 5 9" xfId="1555"/>
    <cellStyle name="千位分隔 4 2 3 3" xfId="1556"/>
    <cellStyle name="?鹎%U龡&amp;H齲_x0001_C铣_x0014__x0007__x0001__x0001_ 4_2015财政决算公开" xfId="1557"/>
    <cellStyle name="?鹎%U龡&amp;H齲_x0001_C铣_x0014__x0007__x0001__x0001_ 5 3 2" xfId="1558"/>
    <cellStyle name="60% - 强调文字颜色 5 5 2 2 2" xfId="1559"/>
    <cellStyle name="40% - 强调文字颜色 6 3 2 2 2 2" xfId="1560"/>
    <cellStyle name="?鹎%U龡&amp;H齲_x0001_C铣_x0014__x0007__x0001__x0001_ 5 4" xfId="1561"/>
    <cellStyle name="60% - 强调文字颜色 5 5 2 3" xfId="1562"/>
    <cellStyle name="标题 2 2 4" xfId="1563"/>
    <cellStyle name="?鹎%U龡&amp;H齲_x0001_C铣_x0014__x0007__x0001__x0001_ 6 2" xfId="1564"/>
    <cellStyle name="强调文字颜色 4 2 3 3 2" xfId="1565"/>
    <cellStyle name="货币 3 6" xfId="1566"/>
    <cellStyle name="标题 2 2 4 2" xfId="1567"/>
    <cellStyle name="?鹎%U龡&amp;H齲_x0001_C铣_x0014__x0007__x0001__x0001_ 6 2 2" xfId="1568"/>
    <cellStyle name="货币 4 6" xfId="1569"/>
    <cellStyle name="?鹎%U龡&amp;H齲_x0001_C铣_x0014__x0007__x0001__x0001_ 6 3 2" xfId="1570"/>
    <cellStyle name="?鹎%U龡&amp;H齲_x0001_C铣_x0014__x0007__x0001__x0001_ 6 4" xfId="1571"/>
    <cellStyle name="计算 7" xfId="1572"/>
    <cellStyle name="?鹎%U龡&amp;H齲_x0001_C铣_x0014__x0007__x0001__x0001_ 6_2015财政决算公开" xfId="1573"/>
    <cellStyle name="20% - 着色 5" xfId="1574"/>
    <cellStyle name="?鹎%U龡&amp;H齲_x0001_C铣_x0014__x0007__x0001__x0001_ 7" xfId="1575"/>
    <cellStyle name="强调文字颜色 4 2 3 4" xfId="1576"/>
    <cellStyle name="20% - 强调文字颜色 1 2" xfId="1577"/>
    <cellStyle name="20% - 强调文字颜色 1 2 2" xfId="1578"/>
    <cellStyle name="20% - 强调文字颜色 1 2 2 2 2 2" xfId="1579"/>
    <cellStyle name="60% - 强调文字颜色 4 2 3 3 2" xfId="1580"/>
    <cellStyle name="20% - 强调文字颜色 1 2 2 2 3" xfId="1581"/>
    <cellStyle name="40% - 强调文字颜色 6 5 3 2" xfId="1582"/>
    <cellStyle name="20% - 强调文字颜色 1 2 2 3 2" xfId="1583"/>
    <cellStyle name="20% - 强调文字颜色 1 2 2 4" xfId="1584"/>
    <cellStyle name="20% - 强调文字颜色 1 2 2_2015财政决算公开" xfId="1585"/>
    <cellStyle name="计算 4 4" xfId="1586"/>
    <cellStyle name="20% - 强调文字颜色 1 2 3" xfId="1587"/>
    <cellStyle name="20% - 强调文字颜色 1 2 3 2 2 2" xfId="1588"/>
    <cellStyle name="20% - 强调文字颜色 1 2 3 2 3" xfId="1589"/>
    <cellStyle name="注释 3 2 3 2" xfId="1590"/>
    <cellStyle name="常规 13 2 2 2 2" xfId="1591"/>
    <cellStyle name="20% - 强调文字颜色 1 3 2 2 3" xfId="1592"/>
    <cellStyle name="20% - 强调文字颜色 1 2 3 5" xfId="1593"/>
    <cellStyle name="20% - 强调文字颜色 1 2 3_2015财政决算公开" xfId="1594"/>
    <cellStyle name="20% - 强调文字颜色 1 2 4" xfId="1595"/>
    <cellStyle name="20% - 强调文字颜色 1 2 4 2 2" xfId="1596"/>
    <cellStyle name="40% - 强调文字颜色 1 5 3" xfId="1597"/>
    <cellStyle name="20% - 强调文字颜色 1 2 4 3" xfId="1598"/>
    <cellStyle name="20% - 强调文字颜色 1 3 2 3 2" xfId="1599"/>
    <cellStyle name="20% - 强调文字颜色 1 2 4 4" xfId="1600"/>
    <cellStyle name="20% - 强调文字颜色 1 2 4_2015财政决算公开" xfId="1601"/>
    <cellStyle name="千位分隔 3 6 2 2" xfId="1602"/>
    <cellStyle name="20% - 强调文字颜色 1 2 5 2" xfId="1603"/>
    <cellStyle name="20% - 强调文字颜色 1 3" xfId="1604"/>
    <cellStyle name="强调文字颜色 2 2 2 2" xfId="1605"/>
    <cellStyle name="20% - 强调文字颜色 1 3 2" xfId="1606"/>
    <cellStyle name="强调文字颜色 2 2 2 2 2" xfId="1607"/>
    <cellStyle name="20% - 强调文字颜色 1 3 2 2" xfId="1608"/>
    <cellStyle name="强调文字颜色 2 2 2 2 2 2" xfId="1609"/>
    <cellStyle name="20% - 强调文字颜色 1 3 2 2 2 2" xfId="1610"/>
    <cellStyle name="20% - 强调文字颜色 1 3 2 2_2015财政决算公开" xfId="1611"/>
    <cellStyle name="20% - 强调文字颜色 1 3 2 3" xfId="1612"/>
    <cellStyle name="强调文字颜色 3 2 3 2 2 2" xfId="1613"/>
    <cellStyle name="20% - 强调文字颜色 1 3 2 4" xfId="1614"/>
    <cellStyle name="20% - 强调文字颜色 1 3 2_2015财政决算公开" xfId="1615"/>
    <cellStyle name="60% - 强调文字颜色 1 5 2 2 2" xfId="1616"/>
    <cellStyle name="20% - 强调文字颜色 1 3 3" xfId="1617"/>
    <cellStyle name="强调文字颜色 2 2 2 2 3" xfId="1618"/>
    <cellStyle name="20% - 强调文字颜色 1 3 3 2" xfId="1619"/>
    <cellStyle name="20% - 强调文字颜色 1 3 3 3" xfId="1620"/>
    <cellStyle name="20% - 强调文字颜色 1 3 3_2015财政决算公开" xfId="1621"/>
    <cellStyle name="常规 2 2 2 2 2" xfId="1622"/>
    <cellStyle name="20% - 强调文字颜色 1 3 4" xfId="1623"/>
    <cellStyle name="20% - 强调文字颜色 1 3 4 2" xfId="1624"/>
    <cellStyle name="20% - 强调文字颜色 1 3_2015财政决算公开" xfId="1625"/>
    <cellStyle name="20% - 强调文字颜色 1 4 2 2" xfId="1626"/>
    <cellStyle name="20% - 强调文字颜色 1 4 2 3" xfId="1627"/>
    <cellStyle name="20% - 强调文字颜色 1 4 2_2015财政决算公开" xfId="1628"/>
    <cellStyle name="计算 3 2" xfId="1629"/>
    <cellStyle name="标题 2 2_2015财政决算公开" xfId="1630"/>
    <cellStyle name="20% - 着色 1 2" xfId="1631"/>
    <cellStyle name="20% - 强调文字颜色 1 4 3" xfId="1632"/>
    <cellStyle name="20% - 强调文字颜色 1 4 3 2" xfId="1633"/>
    <cellStyle name="强调文字颜色 4 5 2 2" xfId="1634"/>
    <cellStyle name="40% - 强调文字颜色 3 6_2015财政决算公开" xfId="1635"/>
    <cellStyle name="20% - 强调文字颜色 1 4 4" xfId="1636"/>
    <cellStyle name="20% - 强调文字颜色 5 3 3" xfId="1637"/>
    <cellStyle name="20% - 强调文字颜色 1 4_2015财政决算公开" xfId="1638"/>
    <cellStyle name="百分比 4" xfId="1639"/>
    <cellStyle name="60% - 强调文字颜色 3 3" xfId="1640"/>
    <cellStyle name="20% - 强调文字颜色 1 5 2 2" xfId="1641"/>
    <cellStyle name="20% - 强调文字颜色 3 2 3 4" xfId="1642"/>
    <cellStyle name="汇总 7" xfId="1643"/>
    <cellStyle name="20% - 强调文字颜色 6 2 2_2015财政决算公开" xfId="1644"/>
    <cellStyle name="60% - 强调文字颜色 3 3 2" xfId="1645"/>
    <cellStyle name="20% - 强调文字颜色 1 5 2 2 2" xfId="1646"/>
    <cellStyle name="常规 2 4 2 6 2" xfId="1647"/>
    <cellStyle name="60% - 强调文字颜色 3 4" xfId="1648"/>
    <cellStyle name="20% - 强调文字颜色 1 5 2 3" xfId="1649"/>
    <cellStyle name="强调文字颜色 6 2 3 3" xfId="1650"/>
    <cellStyle name="20% - 强调文字颜色 1 5 2_2015财政决算公开" xfId="1651"/>
    <cellStyle name="常规 2 3 2 3 3 2" xfId="1652"/>
    <cellStyle name="计算 4 2" xfId="1653"/>
    <cellStyle name="20% - 着色 2 2" xfId="1654"/>
    <cellStyle name="20% - 强调文字颜色 4 2 3 2_2015财政决算公开" xfId="1655"/>
    <cellStyle name="20% - 强调文字颜色 1 5 3" xfId="1656"/>
    <cellStyle name="60% - 强调文字颜色 4 3" xfId="1657"/>
    <cellStyle name="20% - 强调文字颜色 1 5 3 2" xfId="1658"/>
    <cellStyle name="强调文字颜色 4 5 3 2" xfId="1659"/>
    <cellStyle name="20% - 强调文字颜色 1 5 4" xfId="1660"/>
    <cellStyle name="20% - 强调文字颜色 1 6 2 2" xfId="1661"/>
    <cellStyle name="计算 5 2" xfId="1662"/>
    <cellStyle name="20% - 着色 3 2" xfId="1663"/>
    <cellStyle name="60% - 强调文字颜色 3 2 3 2 2 2" xfId="1664"/>
    <cellStyle name="20% - 强调文字颜色 1 6 3" xfId="1665"/>
    <cellStyle name="货币 4 2 4" xfId="1666"/>
    <cellStyle name="20% - 强调文字颜色 1 6_2015财政决算公开" xfId="1667"/>
    <cellStyle name="20% - 强调文字颜色 2 2" xfId="1668"/>
    <cellStyle name="40% - 强调文字颜色 3 2 7" xfId="1669"/>
    <cellStyle name="20% - 强调文字颜色 2 2 2" xfId="1670"/>
    <cellStyle name="标题 2 8" xfId="1671"/>
    <cellStyle name="20% - 强调文字颜色 2 2 2 2 2 2" xfId="1672"/>
    <cellStyle name="60% - 强调文字颜色 5 2 3 3 2" xfId="1673"/>
    <cellStyle name="20% - 强调文字颜色 2 2 2 2 3" xfId="1674"/>
    <cellStyle name="20% - 强调文字颜色 2 2 2 2_2015财政决算公开" xfId="1675"/>
    <cellStyle name="20% - 强调文字颜色 2 2 2 4" xfId="1676"/>
    <cellStyle name="常规 2 2 2 2 5 2" xfId="1677"/>
    <cellStyle name="检查单元格 6 2" xfId="1678"/>
    <cellStyle name="常规 2 5 2 2 2" xfId="1679"/>
    <cellStyle name="20% - 强调文字颜色 2 2 2_2015财政决算公开" xfId="1680"/>
    <cellStyle name="小数 4 2" xfId="1681"/>
    <cellStyle name="20% - 强调文字颜色 2 2 3" xfId="1682"/>
    <cellStyle name="60% - 强调文字颜色 2 4 3" xfId="1683"/>
    <cellStyle name="20% - 强调文字颜色 2 2 3 2 2 2" xfId="1684"/>
    <cellStyle name="40% - 强调文字颜色 1 3 2 2_2015财政决算公开" xfId="1685"/>
    <cellStyle name="20% - 强调文字颜色 2 2 3 2 3" xfId="1686"/>
    <cellStyle name="20% - 强调文字颜色 2 2 3 2_2015财政决算公开" xfId="1687"/>
    <cellStyle name="20% - 强调文字颜色 2 2 4" xfId="1688"/>
    <cellStyle name="60% - 强调文字颜色 1 2 3 2 2 2" xfId="1689"/>
    <cellStyle name="20% - 强调文字颜色 2 2 4 2" xfId="1690"/>
    <cellStyle name="20% - 强调文字颜色 2 2 4 3" xfId="1691"/>
    <cellStyle name="20% - 强调文字颜色 2 2 4 4" xfId="1692"/>
    <cellStyle name="40% - 强调文字颜色 3 3 2_2015财政决算公开" xfId="1693"/>
    <cellStyle name="千位分隔 4 6 2 2" xfId="1694"/>
    <cellStyle name="20% - 强调文字颜色 2 2 5 2" xfId="1695"/>
    <cellStyle name="千位分隔 4 6 3" xfId="1696"/>
    <cellStyle name="20% - 强调文字颜色 2 2 6" xfId="1697"/>
    <cellStyle name="60% - 强调文字颜色 1 4 2 3" xfId="1698"/>
    <cellStyle name="20% - 强调文字颜色 4 3 2 3 2" xfId="1699"/>
    <cellStyle name="20% - 强调文字颜色 2 2_2015财政决算公开" xfId="1700"/>
    <cellStyle name="20% - 强调文字颜色 5 4 2 2" xfId="1701"/>
    <cellStyle name="20% - 强调文字颜色 2 3" xfId="1702"/>
    <cellStyle name="强调文字颜色 2 2 3 2" xfId="1703"/>
    <cellStyle name="40% - 强调文字颜色 3 2 3 5" xfId="1704"/>
    <cellStyle name="20% - 强调文字颜色 5 4 2 2 2" xfId="1705"/>
    <cellStyle name="20% - 强调文字颜色 2 3 2" xfId="1706"/>
    <cellStyle name="强调文字颜色 2 2 3 2 2" xfId="1707"/>
    <cellStyle name="常规 40" xfId="1708"/>
    <cellStyle name="常规 35" xfId="1709"/>
    <cellStyle name="20% - 强调文字颜色 2 3 2 2" xfId="1710"/>
    <cellStyle name="强调文字颜色 2 2 3 2 2 2" xfId="1711"/>
    <cellStyle name="20% - 强调文字颜色 2 3 2 2 2 2" xfId="1712"/>
    <cellStyle name="20% - 强调文字颜色 2 3 2 2 3" xfId="1713"/>
    <cellStyle name="20% - 强调文字颜色 2 3 2 2_2015财政决算公开" xfId="1714"/>
    <cellStyle name="20% - 强调文字颜色 2 3 2 3" xfId="1715"/>
    <cellStyle name="20% - 强调文字颜色 2 3 2 3 2" xfId="1716"/>
    <cellStyle name="20% - 强调文字颜色 2 3 2 4" xfId="1717"/>
    <cellStyle name="20% - 强调文字颜色 2 3 2_2015财政决算公开" xfId="1718"/>
    <cellStyle name="20% - 强调文字颜色 2 3 3" xfId="1719"/>
    <cellStyle name="强调文字颜色 2 2 3 2 3" xfId="1720"/>
    <cellStyle name="常规 41" xfId="1721"/>
    <cellStyle name="常规 36" xfId="1722"/>
    <cellStyle name="20% - 强调文字颜色 2 3 3 2" xfId="1723"/>
    <cellStyle name="20% - 强调文字颜色 2 3 3 2 2" xfId="1724"/>
    <cellStyle name="20% - 强调文字颜色 2 3 3 3" xfId="1725"/>
    <cellStyle name="20% - 强调文字颜色 2 3 3_2015财政决算公开" xfId="1726"/>
    <cellStyle name="20% - 强调文字颜色 2 3 4" xfId="1727"/>
    <cellStyle name="常规 42" xfId="1728"/>
    <cellStyle name="常规 37" xfId="1729"/>
    <cellStyle name="40% - 强调文字颜色 1 2 6" xfId="1730"/>
    <cellStyle name="20% - 强调文字颜色 2 3 4 2" xfId="1731"/>
    <cellStyle name="常规 2 4 2 2 4 2" xfId="1732"/>
    <cellStyle name="20% - 强调文字颜色 2 3_2015财政决算公开" xfId="1733"/>
    <cellStyle name="输出 2" xfId="1734"/>
    <cellStyle name="20% - 强调文字颜色 2 4 2 2" xfId="1735"/>
    <cellStyle name="输出 3" xfId="1736"/>
    <cellStyle name="20% - 强调文字颜色 2 4 2 3" xfId="1737"/>
    <cellStyle name="20% - 强调文字颜色 2 4 2_2015财政决算公开" xfId="1738"/>
    <cellStyle name="20% - 强调文字颜色 6 5_2015财政决算公开" xfId="1739"/>
    <cellStyle name="20% - 强调文字颜色 2 4 3" xfId="1740"/>
    <cellStyle name="20% - 强调文字颜色 2 4 3 2" xfId="1741"/>
    <cellStyle name="强调文字颜色 4 6 2 2" xfId="1742"/>
    <cellStyle name="20% - 强调文字颜色 2 4 4" xfId="1743"/>
    <cellStyle name="20% - 强调文字颜色 2 4_2015财政决算公开" xfId="1744"/>
    <cellStyle name="20% - 强调文字颜色 2 5" xfId="1745"/>
    <cellStyle name="强调文字颜色 2 2 3 4" xfId="1746"/>
    <cellStyle name="20% - 强调文字颜色 2 5 2" xfId="1747"/>
    <cellStyle name="20% - 强调文字颜色 2 5 2 2" xfId="1748"/>
    <cellStyle name="20% - 强调文字颜色 2 5 2 2 2" xfId="1749"/>
    <cellStyle name="20% - 强调文字颜色 2 5 2 3" xfId="1750"/>
    <cellStyle name="20% - 强调文字颜色 2 5 3" xfId="1751"/>
    <cellStyle name="20% - 强调文字颜色 4 6_2015财政决算公开" xfId="1752"/>
    <cellStyle name="20% - 强调文字颜色 2 5 3 2" xfId="1753"/>
    <cellStyle name="20% - 强调文字颜色 2 5 4" xfId="1754"/>
    <cellStyle name="20% - 强调文字颜色 4 5 2 2" xfId="1755"/>
    <cellStyle name="20% - 强调文字颜色 6 3 4" xfId="1756"/>
    <cellStyle name="20% - 强调文字颜色 2 5_2015财政决算公开" xfId="1757"/>
    <cellStyle name="20% - 强调文字颜色 2 6 2 2" xfId="1758"/>
    <cellStyle name="60% - 强调文字颜色 1 2 2 2" xfId="1759"/>
    <cellStyle name="20% - 强调文字颜色 2 6 3" xfId="1760"/>
    <cellStyle name="20% - 强调文字颜色 2 6_2015财政决算公开" xfId="1761"/>
    <cellStyle name="20% - 强调文字颜色 3 2" xfId="1762"/>
    <cellStyle name="常规 3 2 5" xfId="1763"/>
    <cellStyle name="40% - 强调文字颜色 4 2 7" xfId="1764"/>
    <cellStyle name="20% - 强调文字颜色 3 2 2" xfId="1765"/>
    <cellStyle name="常规 3 2 5 2" xfId="1766"/>
    <cellStyle name="常规 2 2 6 4" xfId="1767"/>
    <cellStyle name="百分比 4 2 4" xfId="1768"/>
    <cellStyle name="20% - 强调文字颜色 3 2 2 2" xfId="1769"/>
    <cellStyle name="20% - 强调文字颜色 3 2 2 2 2" xfId="1770"/>
    <cellStyle name="20% - 强调文字颜色 3 2 2 2 2 2" xfId="1771"/>
    <cellStyle name="20% - 强调文字颜色 4 2 2 2_2015财政决算公开" xfId="1772"/>
    <cellStyle name="60% - 强调文字颜色 6 2 3 3 2" xfId="1773"/>
    <cellStyle name="20% - 强调文字颜色 3 2 2 2 3" xfId="1774"/>
    <cellStyle name="20% - 强调文字颜色 3 2 2 2_2015财政决算公开" xfId="1775"/>
    <cellStyle name="常规 51 2" xfId="1776"/>
    <cellStyle name="20% - 强调文字颜色 3 2 2 3 2" xfId="1777"/>
    <cellStyle name="20% - 强调文字颜色 3 2 2 4" xfId="1778"/>
    <cellStyle name="常规 12 2 3 2 2" xfId="1779"/>
    <cellStyle name="20% - 强调文字颜色 3 2 2_2015财政决算公开" xfId="1780"/>
    <cellStyle name="20% - 强调文字颜色 3 2 3" xfId="1781"/>
    <cellStyle name="常规 2 2 7 4" xfId="1782"/>
    <cellStyle name="20% - 强调文字颜色 3 2 3 2" xfId="1783"/>
    <cellStyle name="汇总 5" xfId="1784"/>
    <cellStyle name="常规 2 2 7 4 2" xfId="1785"/>
    <cellStyle name="20% - 强调文字颜色 3 2 3 2 2" xfId="1786"/>
    <cellStyle name="汇总 5 2" xfId="1787"/>
    <cellStyle name="20% - 强调文字颜色 3 2 3 2 2 2" xfId="1788"/>
    <cellStyle name="汇总 5 2 2" xfId="1789"/>
    <cellStyle name="20% - 强调文字颜色 6 2 3 2" xfId="1790"/>
    <cellStyle name="20% - 强调文字颜色 3 2 3 2 3" xfId="1791"/>
    <cellStyle name="汇总 5 3" xfId="1792"/>
    <cellStyle name="常规 5 4" xfId="1793"/>
    <cellStyle name="常规 4 3 2" xfId="1794"/>
    <cellStyle name="20% - 强调文字颜色 3 2 3 2_2015财政决算公开" xfId="1795"/>
    <cellStyle name="常规 2 2 7 5" xfId="1796"/>
    <cellStyle name="20% - 强调文字颜色 3 2 3 3" xfId="1797"/>
    <cellStyle name="汇总 6" xfId="1798"/>
    <cellStyle name="20% - 强调文字颜色 3 2 3 3 2" xfId="1799"/>
    <cellStyle name="汇总 6 2" xfId="1800"/>
    <cellStyle name="常规 10 2 3" xfId="1801"/>
    <cellStyle name="20% - 强调文字颜色 3 2 3 5" xfId="1802"/>
    <cellStyle name="汇总 2 2 2 2" xfId="1803"/>
    <cellStyle name="解释性文本 6 2" xfId="1804"/>
    <cellStyle name="20% - 强调文字颜色 3 2 3_2015财政决算公开" xfId="1805"/>
    <cellStyle name="差 3 2" xfId="1806"/>
    <cellStyle name="20% - 强调文字颜色 3 2 4" xfId="1807"/>
    <cellStyle name="20% - 强调文字颜色 3 2 4 2" xfId="1808"/>
    <cellStyle name="20% - 强调文字颜色 3 2 4 3" xfId="1809"/>
    <cellStyle name="20% - 强调文字颜色 3 2 4 4" xfId="1810"/>
    <cellStyle name="货币 3 3 4 2" xfId="1811"/>
    <cellStyle name="20% - 强调文字颜色 3 2 4_2015财政决算公开" xfId="1812"/>
    <cellStyle name="20% - 强调文字颜色 3 2 5" xfId="1813"/>
    <cellStyle name="20% - 强调文字颜色 3 2 5 2" xfId="1814"/>
    <cellStyle name="20% - 强调文字颜色 3 2 6" xfId="1815"/>
    <cellStyle name="20% - 强调文字颜色 3 2 7" xfId="1816"/>
    <cellStyle name="适中 8" xfId="1817"/>
    <cellStyle name="20% - 强调文字颜色 5 4 3 2" xfId="1818"/>
    <cellStyle name="20% - 强调文字颜色 3 3" xfId="1819"/>
    <cellStyle name="强调文字颜色 2 2 4 2" xfId="1820"/>
    <cellStyle name="常规 3 2 6" xfId="1821"/>
    <cellStyle name="常规 2 3 6 4" xfId="1822"/>
    <cellStyle name="百分比 5 2 4" xfId="1823"/>
    <cellStyle name="20% - 强调文字颜色 3 3 2 2" xfId="1824"/>
    <cellStyle name="常规 2 3 6 4 2" xfId="1825"/>
    <cellStyle name="20% - 强调文字颜色 3 3 2 2 2" xfId="1826"/>
    <cellStyle name="20% - 强调文字颜色 3 3 2 2 2 2" xfId="1827"/>
    <cellStyle name="20% - 强调文字颜色 3 3 2 2 3" xfId="1828"/>
    <cellStyle name="20% - 强调文字颜色 3 3 2 2_2015财政决算公开" xfId="1829"/>
    <cellStyle name="20% - 强调文字颜色 3 3 2 3 2" xfId="1830"/>
    <cellStyle name="20% - 强调文字颜色 3 3 2_2015财政决算公开" xfId="1831"/>
    <cellStyle name="输出 4 2 2 2" xfId="1832"/>
    <cellStyle name="常规 3 2 2" xfId="1833"/>
    <cellStyle name="20% - 强调文字颜色 3 3 3" xfId="1834"/>
    <cellStyle name="20% - 强调文字颜色 3 3 3 2" xfId="1835"/>
    <cellStyle name="20% - 强调文字颜色 3 3 3_2015财政决算公开" xfId="1836"/>
    <cellStyle name="差 3 3 2 2" xfId="1837"/>
    <cellStyle name="20% - 强调文字颜色 3 3 4" xfId="1838"/>
    <cellStyle name="20% - 强调文字颜色 4 2 2 2" xfId="1839"/>
    <cellStyle name="20% - 强调文字颜色 3 3 4 2" xfId="1840"/>
    <cellStyle name="20% - 强调文字颜色 4 2 2 2 2" xfId="1841"/>
    <cellStyle name="20% - 强调文字颜色 3 3 5" xfId="1842"/>
    <cellStyle name="20% - 强调文字颜色 4 2 2 3" xfId="1843"/>
    <cellStyle name="20% - 强调文字颜色 3 3_2015财政决算公开" xfId="1844"/>
    <cellStyle name="20% - 强调文字颜色 3 4 2" xfId="1845"/>
    <cellStyle name="常规 2 4 6 4" xfId="1846"/>
    <cellStyle name="百分比 6 2 4" xfId="1847"/>
    <cellStyle name="20% - 强调文字颜色 3 4 2 2" xfId="1848"/>
    <cellStyle name="常规 2 4 6 4 2" xfId="1849"/>
    <cellStyle name="20% - 强调文字颜色 3 4 2 2 2" xfId="1850"/>
    <cellStyle name="常规 2 4 6 5" xfId="1851"/>
    <cellStyle name="20% - 强调文字颜色 3 4 2 3" xfId="1852"/>
    <cellStyle name="常规 2 5 2" xfId="1853"/>
    <cellStyle name="常规 53" xfId="1854"/>
    <cellStyle name="常规 48" xfId="1855"/>
    <cellStyle name="20% - 强调文字颜色 3 4 2_2015财政决算公开" xfId="1856"/>
    <cellStyle name="20% - 强调文字颜色 3 4 3" xfId="1857"/>
    <cellStyle name="20% - 强调文字颜色 3 4 3 2" xfId="1858"/>
    <cellStyle name="20% - 强调文字颜色 3 4 4" xfId="1859"/>
    <cellStyle name="20% - 强调文字颜色 4 2 3 2" xfId="1860"/>
    <cellStyle name="20% - 强调文字颜色 3 4_2015财政决算公开" xfId="1861"/>
    <cellStyle name="20% - 强调文字颜色 3 5" xfId="1862"/>
    <cellStyle name="常规 3 2 8" xfId="1863"/>
    <cellStyle name="20% - 强调文字颜色 3 5 2" xfId="1864"/>
    <cellStyle name="常规 3 2 8 2" xfId="1865"/>
    <cellStyle name="百分比 7 2 4" xfId="1866"/>
    <cellStyle name="20% - 强调文字颜色 3 5 2 2" xfId="1867"/>
    <cellStyle name="20% - 强调文字颜色 3 5 2 2 2" xfId="1868"/>
    <cellStyle name="警告文本 3 2 3" xfId="1869"/>
    <cellStyle name="20% - 强调文字颜色 3 5 2 3" xfId="1870"/>
    <cellStyle name="常规 3 5 2" xfId="1871"/>
    <cellStyle name="20% - 强调文字颜色 3 5 2_2015财政决算公开" xfId="1872"/>
    <cellStyle name="20% - 强调文字颜色 3 5 3" xfId="1873"/>
    <cellStyle name="20% - 强调文字颜色 3 5 3 2" xfId="1874"/>
    <cellStyle name="20% - 强调文字颜色 3 5 4" xfId="1875"/>
    <cellStyle name="20% - 强调文字颜色 4 2 4 2" xfId="1876"/>
    <cellStyle name="60% - 强调文字颜色 1 3 2 2" xfId="1877"/>
    <cellStyle name="20% - 强调文字颜色 3 6 3" xfId="1878"/>
    <cellStyle name="20% - 强调文字颜色 3 6_2015财政决算公开" xfId="1879"/>
    <cellStyle name="标题 5 3 2 2" xfId="1880"/>
    <cellStyle name="20% - 强调文字颜色 4 2" xfId="1881"/>
    <cellStyle name="好 3 2 2 3" xfId="1882"/>
    <cellStyle name="常规 3 3 5" xfId="1883"/>
    <cellStyle name="标题 5 3 2 2 2" xfId="1884"/>
    <cellStyle name="20% - 强调文字颜色 4 2 2" xfId="1885"/>
    <cellStyle name="20% - 强调文字颜色 4 2 2 2 3" xfId="1886"/>
    <cellStyle name="20% - 强调文字颜色 4 2 2 3 2" xfId="1887"/>
    <cellStyle name="20% - 强调文字颜色 4 2 2 4" xfId="1888"/>
    <cellStyle name="20% - 强调文字颜色 4 2 2_2015财政决算公开" xfId="1889"/>
    <cellStyle name="20% - 强调文字颜色 4 2 3" xfId="1890"/>
    <cellStyle name="20% - 强调文字颜色 4 2 3 2 2" xfId="1891"/>
    <cellStyle name="60% - 强调文字颜色 1 9" xfId="1892"/>
    <cellStyle name="20% - 强调文字颜色 5 3 2 2_2015财政决算公开" xfId="1893"/>
    <cellStyle name="常规 2 7 2" xfId="1894"/>
    <cellStyle name="20% - 强调文字颜色 4 2 3 2 3" xfId="1895"/>
    <cellStyle name="20% - 强调文字颜色 4 2 3 3 2" xfId="1896"/>
    <cellStyle name="20% - 强调文字颜色 4 2 3 4" xfId="1897"/>
    <cellStyle name="20% - 强调文字颜色 4 2 3 5" xfId="1898"/>
    <cellStyle name="汇总 3 2 2 2" xfId="1899"/>
    <cellStyle name="20% - 强调文字颜色 4 2 3_2015财政决算公开" xfId="1900"/>
    <cellStyle name="20% - 强调文字颜色 4 2 4" xfId="1901"/>
    <cellStyle name="20% - 强调文字颜色 4 2 4 2 2" xfId="1902"/>
    <cellStyle name="20% - 强调文字颜色 4 2 4 3" xfId="1903"/>
    <cellStyle name="20% - 强调文字颜色 4 2 4 4" xfId="1904"/>
    <cellStyle name="好 6 2" xfId="1905"/>
    <cellStyle name="20% - 强调文字颜色 4 2 4_2015财政决算公开" xfId="1906"/>
    <cellStyle name="标题 3 2 3 2" xfId="1907"/>
    <cellStyle name="20% - 强调文字颜色 4 2 5" xfId="1908"/>
    <cellStyle name="20% - 强调文字颜色 4 2 5 2" xfId="1909"/>
    <cellStyle name="60% - 强调文字颜色 1 3 2 3" xfId="1910"/>
    <cellStyle name="20% - 强调文字颜色 4 2 6" xfId="1911"/>
    <cellStyle name="常规 10 3 2" xfId="1912"/>
    <cellStyle name="20% - 强调文字颜色 4 2 7" xfId="1913"/>
    <cellStyle name="输出 3 2 3" xfId="1914"/>
    <cellStyle name="20% - 强调文字颜色 4 2_2015财政决算公开" xfId="1915"/>
    <cellStyle name="检查单元格 8" xfId="1916"/>
    <cellStyle name="40% - 强调文字颜色 4 5 3 2" xfId="1917"/>
    <cellStyle name="常规 2 5 2 4" xfId="1918"/>
    <cellStyle name="标题 5 3 2 3" xfId="1919"/>
    <cellStyle name="20% - 强调文字颜色 4 3" xfId="1920"/>
    <cellStyle name="强调文字颜色 2 2 5 2" xfId="1921"/>
    <cellStyle name="20% - 强调文字颜色 4 3 2" xfId="1922"/>
    <cellStyle name="20% - 强调文字颜色 4 3 2 2" xfId="1923"/>
    <cellStyle name="20% - 强调文字颜色 4 3 4" xfId="1924"/>
    <cellStyle name="20% - 强调文字颜色 4 5 4" xfId="1925"/>
    <cellStyle name="20% - 强调文字颜色 4 3 2 2 2" xfId="1926"/>
    <cellStyle name="20% - 强调文字颜色 4 3 4 2" xfId="1927"/>
    <cellStyle name="20% - 强调文字颜色 4 3 2 2 2 2" xfId="1928"/>
    <cellStyle name="20% - 强调文字颜色 6 5 4" xfId="1929"/>
    <cellStyle name="20% - 强调文字颜色 4 3 2 2 3" xfId="1930"/>
    <cellStyle name="20% - 强调文字颜色 4 3 2 2_2015财政决算公开" xfId="1931"/>
    <cellStyle name="20% - 强调文字颜色 4 3 2 3" xfId="1932"/>
    <cellStyle name="20% - 强调文字颜色 4 3 5" xfId="1933"/>
    <cellStyle name="20% - 强调文字颜色 4 3 2 4" xfId="1934"/>
    <cellStyle name="20% - 强调文字颜色 4 3 3" xfId="1935"/>
    <cellStyle name="20% - 强调文字颜色 4 3 3 2" xfId="1936"/>
    <cellStyle name="20% - 强调文字颜色 4 4 4" xfId="1937"/>
    <cellStyle name="20% - 强调文字颜色 5 5 4" xfId="1938"/>
    <cellStyle name="20% - 强调文字颜色 4 3 3 2 2" xfId="1939"/>
    <cellStyle name="20% - 强调文字颜色 4 3 3 3" xfId="1940"/>
    <cellStyle name="20% - 强调文字颜色 4 3 3_2015财政决算公开" xfId="1941"/>
    <cellStyle name="好 2 4 2" xfId="1942"/>
    <cellStyle name="40% - 强调文字颜色 5 3 2" xfId="1943"/>
    <cellStyle name="货币 2" xfId="1944"/>
    <cellStyle name="20% - 强调文字颜色 4 3_2015财政决算公开" xfId="1945"/>
    <cellStyle name="常规 44 2" xfId="1946"/>
    <cellStyle name="20% - 强调文字颜色 4 4 2" xfId="1947"/>
    <cellStyle name="20% - 强调文字颜色 4 4 2 2" xfId="1948"/>
    <cellStyle name="20% - 强调文字颜色 5 3 4" xfId="1949"/>
    <cellStyle name="20% - 强调文字颜色 4 4 2 2 2" xfId="1950"/>
    <cellStyle name="20% - 强调文字颜色 5 3 4 2" xfId="1951"/>
    <cellStyle name="20% - 强调文字颜色 4 4 2 3" xfId="1952"/>
    <cellStyle name="20% - 强调文字颜色 5 3 5" xfId="1953"/>
    <cellStyle name="20% - 强调文字颜色 4 4 2_2015财政决算公开" xfId="1954"/>
    <cellStyle name="20% - 强调文字颜色 4 4 3" xfId="1955"/>
    <cellStyle name="20% - 强调文字颜色 4 4 3 2" xfId="1956"/>
    <cellStyle name="20% - 强调文字颜色 5 4 4" xfId="1957"/>
    <cellStyle name="20% - 强调文字颜色 4 4_2015财政决算公开" xfId="1958"/>
    <cellStyle name="标题 5 2 2 2 2 2" xfId="1959"/>
    <cellStyle name="20% - 强调文字颜色 4 5" xfId="1960"/>
    <cellStyle name="常规 2 3 5 2 2" xfId="1961"/>
    <cellStyle name="20% - 强调文字颜色 4 5 2" xfId="1962"/>
    <cellStyle name="20% - 强调文字颜色 4 5 2_2015财政决算公开" xfId="1963"/>
    <cellStyle name="20% - 强调文字颜色 4 5 3" xfId="1964"/>
    <cellStyle name="20% - 强调文字颜色 4 5 3 2" xfId="1965"/>
    <cellStyle name="20% - 强调文字颜色 6 4 4" xfId="1966"/>
    <cellStyle name="20% - 强调文字颜色 4 6 2 2" xfId="1967"/>
    <cellStyle name="60% - 强调文字颜色 1 4 2 2" xfId="1968"/>
    <cellStyle name="20% - 强调文字颜色 4 6 3" xfId="1969"/>
    <cellStyle name="20% - 强调文字颜色 4 7" xfId="1970"/>
    <cellStyle name="20% - 强调文字颜色 4 7 2" xfId="1971"/>
    <cellStyle name="20% - 强调文字颜色 4 9" xfId="1972"/>
    <cellStyle name="标题 5 3 3 2" xfId="1973"/>
    <cellStyle name="20% - 强调文字颜色 5 2" xfId="1974"/>
    <cellStyle name="常规 3 4 5" xfId="1975"/>
    <cellStyle name="40% - 强调文字颜色 6 2 7" xfId="1976"/>
    <cellStyle name="20% - 强调文字颜色 5 2 2" xfId="1977"/>
    <cellStyle name="常规 4 2 6 4" xfId="1978"/>
    <cellStyle name="40% - 强调文字颜色 2 7" xfId="1979"/>
    <cellStyle name="20% - 强调文字颜色 5 2 2 2" xfId="1980"/>
    <cellStyle name="常规 4 2 6 4 2" xfId="1981"/>
    <cellStyle name="40% - 强调文字颜色 2 7 2" xfId="1982"/>
    <cellStyle name="40% - 强调文字颜色 1 2 3 5" xfId="1983"/>
    <cellStyle name="20% - 强调文字颜色 5 2 2 2 2" xfId="1984"/>
    <cellStyle name="未定义 2" xfId="1985"/>
    <cellStyle name="20% - 强调文字颜色 5 2 2 2 3" xfId="1986"/>
    <cellStyle name="20% - 强调文字颜色 5 2 2 2_2015财政决算公开" xfId="1987"/>
    <cellStyle name="货币 5 2 2" xfId="1988"/>
    <cellStyle name="常规 4 2 6 5" xfId="1989"/>
    <cellStyle name="40% - 强调文字颜色 2 8" xfId="1990"/>
    <cellStyle name="20% - 强调文字颜色 5 2 2 3" xfId="1991"/>
    <cellStyle name="标题 1 3" xfId="1992"/>
    <cellStyle name="20% - 强调文字颜色 5 2 2 3 2" xfId="1993"/>
    <cellStyle name="20% - 强调文字颜色 5 2 2 4" xfId="1994"/>
    <cellStyle name="20% - 强调文字颜色 5 2 2_2015财政决算公开" xfId="1995"/>
    <cellStyle name="20% - 强调文字颜色 5 2 3" xfId="1996"/>
    <cellStyle name="40% - 强调文字颜色 3 7" xfId="1997"/>
    <cellStyle name="20% - 强调文字颜色 5 2 3 2" xfId="1998"/>
    <cellStyle name="40% - 强调文字颜色 1 6 2 2" xfId="1999"/>
    <cellStyle name="货币 5 3 2" xfId="2000"/>
    <cellStyle name="40% - 强调文字颜色 3 8" xfId="2001"/>
    <cellStyle name="20% - 强调文字颜色 5 2 3 3" xfId="2002"/>
    <cellStyle name="40% - 强调文字颜色 4 7" xfId="2003"/>
    <cellStyle name="20% - 强调文字颜色 5 2 4 2" xfId="2004"/>
    <cellStyle name="20% - 强调文字颜色 5 2 5" xfId="2005"/>
    <cellStyle name="20% - 强调文字颜色 5 2_2015财政决算公开" xfId="2006"/>
    <cellStyle name="20% - 强调文字颜色 5 3" xfId="2007"/>
    <cellStyle name="货币 2 2 6 5" xfId="2008"/>
    <cellStyle name="20% - 强调文字颜色 5 3 2" xfId="2009"/>
    <cellStyle name="20% - 强调文字颜色 5 3 2 2" xfId="2010"/>
    <cellStyle name="20% - 强调文字颜色 5 3 2 2 2" xfId="2011"/>
    <cellStyle name="20% - 强调文字颜色 5 3 2 2 2 2" xfId="2012"/>
    <cellStyle name="常规 3 7 3" xfId="2013"/>
    <cellStyle name="20% - 强调文字颜色 5 3 2 2 3" xfId="2014"/>
    <cellStyle name="20% - 强调文字颜色 5 3 2 3 2" xfId="2015"/>
    <cellStyle name="20% - 强调文字颜色 5 3 2 4" xfId="2016"/>
    <cellStyle name="20% - 强调文字颜色 5 3 2_2015财政决算公开" xfId="2017"/>
    <cellStyle name="20% - 强调文字颜色 5 3 3 2" xfId="2018"/>
    <cellStyle name="20% - 强调文字颜色 5 3 3 2 2" xfId="2019"/>
    <cellStyle name="20% - 强调文字颜色 5 3 3 3" xfId="2020"/>
    <cellStyle name="20% - 强调文字颜色 5 4" xfId="2021"/>
    <cellStyle name="20% - 强调文字颜色 5 4 2" xfId="2022"/>
    <cellStyle name="20% - 强调文字颜色 5 4 2_2015财政决算公开" xfId="2023"/>
    <cellStyle name="20% - 强调文字颜色 5 4 3" xfId="2024"/>
    <cellStyle name="20% - 强调文字颜色 5 5" xfId="2025"/>
    <cellStyle name="常规 2 3 5 3 2" xfId="2026"/>
    <cellStyle name="20% - 强调文字颜色 5 5 2 2" xfId="2027"/>
    <cellStyle name="20% - 强调文字颜色 5 5 3" xfId="2028"/>
    <cellStyle name="20% - 强调文字颜色 5 5 3 2" xfId="2029"/>
    <cellStyle name="20% - 强调文字颜色 6 2 2 2" xfId="2030"/>
    <cellStyle name="20% - 强调文字颜色 5 5_2015财政决算公开" xfId="2031"/>
    <cellStyle name="20% - 强调文字颜色 5 6 2" xfId="2032"/>
    <cellStyle name="60% - 强调文字颜色 6 3 2 2 2 2" xfId="2033"/>
    <cellStyle name="表标题 5" xfId="2034"/>
    <cellStyle name="20% - 强调文字颜色 5 6 2 2" xfId="2035"/>
    <cellStyle name="20% - 强调文字颜色 5 6_2015财政决算公开" xfId="2036"/>
    <cellStyle name="20% - 强调文字颜色 5 7" xfId="2037"/>
    <cellStyle name="60% - 强调文字颜色 6 3 2 2 3" xfId="2038"/>
    <cellStyle name="20% - 强调文字颜色 6 2 2 2_2015财政决算公开" xfId="2039"/>
    <cellStyle name="20% - 强调文字颜色 5 7 2" xfId="2040"/>
    <cellStyle name="20% - 强调文字颜色 5 8" xfId="2041"/>
    <cellStyle name="20% - 强调文字颜色 6 2 2" xfId="2042"/>
    <cellStyle name="20% - 强调文字颜色 6 2 2 2 2" xfId="2043"/>
    <cellStyle name="常规 2 2 9" xfId="2044"/>
    <cellStyle name="百分比 4 5" xfId="2045"/>
    <cellStyle name="20% - 强调文字颜色 6 2 2 2 2 2" xfId="2046"/>
    <cellStyle name="20% - 强调文字颜色 6 2 2 2 3" xfId="2047"/>
    <cellStyle name="20% - 强调文字颜色 6 2 2 3" xfId="2048"/>
    <cellStyle name="20% - 强调文字颜色 6 2 2 4" xfId="2049"/>
    <cellStyle name="20% - 强调文字颜色 6 2 3" xfId="2050"/>
    <cellStyle name="20% - 强调文字颜色 6 2 3 2 2" xfId="2051"/>
    <cellStyle name="20% - 强调文字颜色 6 2 3 3" xfId="2052"/>
    <cellStyle name="强调文字颜色 6 2 2 2 2 2" xfId="2053"/>
    <cellStyle name="20% - 强调文字颜色 6 2 4" xfId="2054"/>
    <cellStyle name="20% - 强调文字颜色 6 2 4 2" xfId="2055"/>
    <cellStyle name="20% - 强调文字颜色 6 2 5" xfId="2056"/>
    <cellStyle name="20% - 强调文字颜色 6 2_2015财政决算公开" xfId="2057"/>
    <cellStyle name="20% - 强调文字颜色 6 3" xfId="2058"/>
    <cellStyle name="20% - 强调文字颜色 6 3 2_2015财政决算公开" xfId="2059"/>
    <cellStyle name="no dec" xfId="2060"/>
    <cellStyle name="20% - 强调文字颜色 6 3 3" xfId="2061"/>
    <cellStyle name="货币 2 2 2 3 2" xfId="2062"/>
    <cellStyle name="汇总 2 3 2 2" xfId="2063"/>
    <cellStyle name="20% - 强调文字颜色 6 3 3_2015财政决算公开" xfId="2064"/>
    <cellStyle name="20% - 强调文字颜色 6 3_2015财政决算公开" xfId="2065"/>
    <cellStyle name="20% - 强调文字颜色 6 4" xfId="2066"/>
    <cellStyle name="20% - 强调文字颜色 6 4 2" xfId="2067"/>
    <cellStyle name="20% - 强调文字颜色 6 4 2_2015财政决算公开" xfId="2068"/>
    <cellStyle name="20% - 强调文字颜色 6 4 3" xfId="2069"/>
    <cellStyle name="20% - 强调文字颜色 6 4_2015财政决算公开" xfId="2070"/>
    <cellStyle name="20% - 强调文字颜色 6 5" xfId="2071"/>
    <cellStyle name="20% - 强调文字颜色 6 5 2" xfId="2072"/>
    <cellStyle name="40% - 强调文字颜色 1 3 2 3" xfId="2073"/>
    <cellStyle name="20% - 强调文字颜色 6 5 2_2015财政决算公开" xfId="2074"/>
    <cellStyle name="20% - 强调文字颜色 6 6 2" xfId="2075"/>
    <cellStyle name="20% - 强调文字颜色 6 6 2 2" xfId="2076"/>
    <cellStyle name="40% - 强调文字颜色 3 4 2 2" xfId="2077"/>
    <cellStyle name="20% - 强调文字颜色 6 7" xfId="2078"/>
    <cellStyle name="40% - 强调文字颜色 3 4 2 2 2" xfId="2079"/>
    <cellStyle name="20% - 强调文字颜色 6 7 2" xfId="2080"/>
    <cellStyle name="40% - 强调文字颜色 3 4 2 3" xfId="2081"/>
    <cellStyle name="20% - 强调文字颜色 6 8" xfId="2082"/>
    <cellStyle name="计算 3" xfId="2083"/>
    <cellStyle name="20% - 着色 1" xfId="2084"/>
    <cellStyle name="计算 5" xfId="2085"/>
    <cellStyle name="20% - 着色 3" xfId="2086"/>
    <cellStyle name="超级链接 4 2" xfId="2087"/>
    <cellStyle name="60% - 强调文字颜色 3 2 3 2 2" xfId="2088"/>
    <cellStyle name="计算 6 2" xfId="2089"/>
    <cellStyle name="Currency1" xfId="2090"/>
    <cellStyle name="20% - 着色 4 2" xfId="2091"/>
    <cellStyle name="计算 7 2" xfId="2092"/>
    <cellStyle name="20% - 着色 5 2" xfId="2093"/>
    <cellStyle name="计算 8" xfId="2094"/>
    <cellStyle name="20% - 着色 6" xfId="2095"/>
    <cellStyle name="20% - 着色 6 2" xfId="2096"/>
    <cellStyle name="40% - 强调文字颜色 1 2" xfId="2097"/>
    <cellStyle name="60% - 强调文字颜色 2 2 7" xfId="2098"/>
    <cellStyle name="40% - 强调文字颜色 1 2 2" xfId="2099"/>
    <cellStyle name="货币 3 6 3" xfId="2100"/>
    <cellStyle name="40% - 强调文字颜色 1 2 2 2" xfId="2101"/>
    <cellStyle name="货币 3 6 3 2" xfId="2102"/>
    <cellStyle name="汇总 2 4" xfId="2103"/>
    <cellStyle name="40% - 强调文字颜色 1 2 2 2 2" xfId="2104"/>
    <cellStyle name="货币 2 2 3 3" xfId="2105"/>
    <cellStyle name="汇总 2 4 2" xfId="2106"/>
    <cellStyle name="40% - 强调文字颜色 1 2 2 2 2 2" xfId="2107"/>
    <cellStyle name="链接单元格 2 2 3" xfId="2108"/>
    <cellStyle name="汇总 2 5" xfId="2109"/>
    <cellStyle name="40% - 强调文字颜色 1 2 2 2 3" xfId="2110"/>
    <cellStyle name="40% - 强调文字颜色 1 2 2 2_2015财政决算公开" xfId="2111"/>
    <cellStyle name="千位分隔 3 3 4" xfId="2112"/>
    <cellStyle name="标题 4 2 3 4" xfId="2113"/>
    <cellStyle name="40% - 强调文字颜色 1 2 2 3" xfId="2114"/>
    <cellStyle name="汇总 3 4" xfId="2115"/>
    <cellStyle name="40% - 强调文字颜色 1 2 2 3 2" xfId="2116"/>
    <cellStyle name="40% - 强调文字颜色 1 2 2 4" xfId="2117"/>
    <cellStyle name="40% - 强调文字颜色 1 2 2_2015财政决算公开" xfId="2118"/>
    <cellStyle name="40% - 强调文字颜色 1 2 3" xfId="2119"/>
    <cellStyle name="货币 3 6 4" xfId="2120"/>
    <cellStyle name="40% - 强调文字颜色 1 2 3 2" xfId="2121"/>
    <cellStyle name="货币 3 6 4 2" xfId="2122"/>
    <cellStyle name="40% - 强调文字颜色 1 2 3 2 2" xfId="2123"/>
    <cellStyle name="货币 3 2 3 3" xfId="2124"/>
    <cellStyle name="40% - 强调文字颜色 1 2 3 2 2 2" xfId="2125"/>
    <cellStyle name="40% - 强调文字颜色 1 2 3 2 3" xfId="2126"/>
    <cellStyle name="40% - 强调文字颜色 1 2 3 2_2015财政决算公开" xfId="2127"/>
    <cellStyle name="40% - 强调文字颜色 1 2 3 3" xfId="2128"/>
    <cellStyle name="40% - 强调文字颜色 1 2 3 4" xfId="2129"/>
    <cellStyle name="40% - 强调文字颜色 1 2 3_2015财政决算公开" xfId="2130"/>
    <cellStyle name="40% - 强调文字颜色 1 2 4" xfId="2131"/>
    <cellStyle name="货币 3 6 5" xfId="2132"/>
    <cellStyle name="40% - 强调文字颜色 1 2 4 2" xfId="2133"/>
    <cellStyle name="40% - 强调文字颜色 1 2 4 2 2" xfId="2134"/>
    <cellStyle name="40% - 强调文字颜色 1 2 4 3" xfId="2135"/>
    <cellStyle name="标题 1 2" xfId="2136"/>
    <cellStyle name="40% - 强调文字颜色 1 2 4 4" xfId="2137"/>
    <cellStyle name="40% - 强调文字颜色 1 2 4_2015财政决算公开" xfId="2138"/>
    <cellStyle name="千位分隔 4 3 3" xfId="2139"/>
    <cellStyle name="40% - 强调文字颜色 1 2 5" xfId="2140"/>
    <cellStyle name="40% - 强调文字颜色 1 2 5 2" xfId="2141"/>
    <cellStyle name="40% - 强调文字颜色 1 2 7" xfId="2142"/>
    <cellStyle name="40% - 强调文字颜色 1 2_2015财政决算公开" xfId="2143"/>
    <cellStyle name="常规 9 2" xfId="2144"/>
    <cellStyle name="40% - 强调文字颜色 1 3" xfId="2145"/>
    <cellStyle name="常规 9 2 2" xfId="2146"/>
    <cellStyle name="40% - 强调文字颜色 1 3 2" xfId="2147"/>
    <cellStyle name="常规 9 2 2 2" xfId="2148"/>
    <cellStyle name="40% - 强调文字颜色 1 3 2 2" xfId="2149"/>
    <cellStyle name="40% - 强调文字颜色 1 3 2 2 2" xfId="2150"/>
    <cellStyle name="40% - 强调文字颜色 1 3 2 2 2 2" xfId="2151"/>
    <cellStyle name="40% - 强调文字颜色 1 3 2 2 3" xfId="2152"/>
    <cellStyle name="40% - 强调文字颜色 1 3 2 4" xfId="2153"/>
    <cellStyle name="常规 9 2 3" xfId="2154"/>
    <cellStyle name="40% - 强调文字颜色 1 3 3" xfId="2155"/>
    <cellStyle name="40% - 强调文字颜色 1 3 3 2" xfId="2156"/>
    <cellStyle name="40% - 强调文字颜色 1 3 3 2 2" xfId="2157"/>
    <cellStyle name="40% - 强调文字颜色 1 3 3 3" xfId="2158"/>
    <cellStyle name="40% - 强调文字颜色 1 3 3_2015财政决算公开" xfId="2159"/>
    <cellStyle name="40% - 强调文字颜色 1 3 4" xfId="2160"/>
    <cellStyle name="计算 9" xfId="2161"/>
    <cellStyle name="40% - 强调文字颜色 1 3 4 2" xfId="2162"/>
    <cellStyle name="常规 10 2_2015财政决算公开" xfId="2163"/>
    <cellStyle name="40% - 强调文字颜色 1 3 5" xfId="2164"/>
    <cellStyle name="输出 2 2 4" xfId="2165"/>
    <cellStyle name="40% - 强调文字颜色 1 3_2015财政决算公开" xfId="2166"/>
    <cellStyle name="常规 2 4 2 5" xfId="2167"/>
    <cellStyle name="常规 9 3" xfId="2168"/>
    <cellStyle name="40% - 强调文字颜色 1 4" xfId="2169"/>
    <cellStyle name="60% - 强调文字颜色 1 3 2 3 2" xfId="2170"/>
    <cellStyle name="常规 9 3 2" xfId="2171"/>
    <cellStyle name="40% - 强调文字颜色 1 4 2" xfId="2172"/>
    <cellStyle name="40% - 强调文字颜色 1 4 2 2" xfId="2173"/>
    <cellStyle name="40% - 强调文字颜色 1 4 2 2 2" xfId="2174"/>
    <cellStyle name="40% - 强调文字颜色 1 4 2 3" xfId="2175"/>
    <cellStyle name="40% - 强调文字颜色 1 4 2_2015财政决算公开" xfId="2176"/>
    <cellStyle name="40% - 强调文字颜色 1 4 3" xfId="2177"/>
    <cellStyle name="常规 9 4" xfId="2178"/>
    <cellStyle name="40% - 强调文字颜色 6 2 4_2015财政决算公开" xfId="2179"/>
    <cellStyle name="常规 4 2 5 2" xfId="2180"/>
    <cellStyle name="40% - 强调文字颜色 1 5" xfId="2181"/>
    <cellStyle name="常规 4 2 5 2 2" xfId="2182"/>
    <cellStyle name="40% - 强调文字颜色 1 5 2" xfId="2183"/>
    <cellStyle name="40% - 强调文字颜色 1 5 2 2" xfId="2184"/>
    <cellStyle name="40% - 强调文字颜色 1 5 2 2 2" xfId="2185"/>
    <cellStyle name="40% - 强调文字颜色 1 5 2 3" xfId="2186"/>
    <cellStyle name="40% - 强调文字颜色 1 5 2_2015财政决算公开" xfId="2187"/>
    <cellStyle name="常规 3 4 2" xfId="2188"/>
    <cellStyle name="40% - 强调文字颜色 1 5 3 2" xfId="2189"/>
    <cellStyle name="40% - 强调文字颜色 1 5 4" xfId="2190"/>
    <cellStyle name="差 2 3" xfId="2191"/>
    <cellStyle name="40% - 强调文字颜色 1 5_2015财政决算公开" xfId="2192"/>
    <cellStyle name="解释性文本 5 3" xfId="2193"/>
    <cellStyle name="常规 9 5" xfId="2194"/>
    <cellStyle name="常规 4 2 5 3" xfId="2195"/>
    <cellStyle name="40% - 强调文字颜色 1 6" xfId="2196"/>
    <cellStyle name="常规 4 2 5 3 2" xfId="2197"/>
    <cellStyle name="40% - 强调文字颜色 1 6 2" xfId="2198"/>
    <cellStyle name="40% - 强调文字颜色 1 6 3" xfId="2199"/>
    <cellStyle name="常规 4 2 5 4" xfId="2200"/>
    <cellStyle name="40% - 强调文字颜色 1 7" xfId="2201"/>
    <cellStyle name="40% - 强调文字颜色 1 8" xfId="2202"/>
    <cellStyle name="千位分隔 4 2 7 2" xfId="2203"/>
    <cellStyle name="40% - 强调文字颜色 1 9" xfId="2204"/>
    <cellStyle name="40% - 强调文字颜色 2 2" xfId="2205"/>
    <cellStyle name="货币 4 6 3" xfId="2206"/>
    <cellStyle name="40% - 强调文字颜色 2 2 2" xfId="2207"/>
    <cellStyle name="60% - 强调文字颜色 2 2 3 5" xfId="2208"/>
    <cellStyle name="60% - 强调文字颜色 3 2 7" xfId="2209"/>
    <cellStyle name="常规 2 2 3 4 4" xfId="2210"/>
    <cellStyle name="货币 4 6 3 2" xfId="2211"/>
    <cellStyle name="40% - 强调文字颜色 2 2 2 2" xfId="2212"/>
    <cellStyle name="常规 18_2015财政决算公开" xfId="2213"/>
    <cellStyle name="常规 2 2 3 4 4 2" xfId="2214"/>
    <cellStyle name="常规 2 4 3" xfId="2215"/>
    <cellStyle name="40% - 强调文字颜色 2 2 2 2 2" xfId="2216"/>
    <cellStyle name="常规 2 4 3 2" xfId="2217"/>
    <cellStyle name="40% - 强调文字颜色 2 2 2 2 2 2" xfId="2218"/>
    <cellStyle name="常规 2 4 4" xfId="2219"/>
    <cellStyle name="40% - 强调文字颜色 2 2 2 2 3" xfId="2220"/>
    <cellStyle name="40% - 强调文字颜色 2 2 2 2_2015财政决算公开" xfId="2221"/>
    <cellStyle name="标题 1 4 2 2" xfId="2222"/>
    <cellStyle name="常规 2 2 3 4 5" xfId="2223"/>
    <cellStyle name="40% - 强调文字颜色 2 2 2 3" xfId="2224"/>
    <cellStyle name="常规 2 5 3" xfId="2225"/>
    <cellStyle name="40% - 强调文字颜色 2 2 2 3 2" xfId="2226"/>
    <cellStyle name="计算 4 3 2" xfId="2227"/>
    <cellStyle name="40% - 强调文字颜色 2 2 2 4" xfId="2228"/>
    <cellStyle name="货币 4 6 4" xfId="2229"/>
    <cellStyle name="40% - 强调文字颜色 2 2 3" xfId="2230"/>
    <cellStyle name="货币 4 6 4 2" xfId="2231"/>
    <cellStyle name="40% - 强调文字颜色 2 2 3 2" xfId="2232"/>
    <cellStyle name="40% - 强调文字颜色 2 2 3 3" xfId="2233"/>
    <cellStyle name="常规 2 5 5" xfId="2234"/>
    <cellStyle name="40% - 强调文字颜色 2 2 3_2015财政决算公开" xfId="2235"/>
    <cellStyle name="标题 5 2 4 2" xfId="2236"/>
    <cellStyle name="货币 4 6 5" xfId="2237"/>
    <cellStyle name="40% - 强调文字颜色 2 2 4" xfId="2238"/>
    <cellStyle name="40% - 强调文字颜色 2 2 4 2" xfId="2239"/>
    <cellStyle name="40% - 强调文字颜色 2 2 5" xfId="2240"/>
    <cellStyle name="40% - 强调文字颜色 2 3" xfId="2241"/>
    <cellStyle name="40% - 强调文字颜色 2 3 2" xfId="2242"/>
    <cellStyle name="40% - 强调文字颜色 2 3 2 2" xfId="2243"/>
    <cellStyle name="40% - 强调文字颜色 2 3 2 2 2" xfId="2244"/>
    <cellStyle name="40% - 强调文字颜色 2 3 2 2 2 2" xfId="2245"/>
    <cellStyle name="60% - 强调文字颜色 2 3 3 3" xfId="2246"/>
    <cellStyle name="60% - 强调文字颜色 4 2 5" xfId="2247"/>
    <cellStyle name="注释 3 3" xfId="2248"/>
    <cellStyle name="40% - 强调文字颜色 6 7" xfId="2249"/>
    <cellStyle name="40% - 强调文字颜色 2 3 2 2_2015财政决算公开" xfId="2250"/>
    <cellStyle name="汇总 4" xfId="2251"/>
    <cellStyle name="百分比 4 3 3" xfId="2252"/>
    <cellStyle name="常规 2 2 7 3" xfId="2253"/>
    <cellStyle name="40% - 强调文字颜色 2 3 2 3" xfId="2254"/>
    <cellStyle name="解释性文本 2" xfId="2255"/>
    <cellStyle name="标题 1 5 2 2" xfId="2256"/>
    <cellStyle name="40% - 强调文字颜色 2 3 2 3 2" xfId="2257"/>
    <cellStyle name="解释性文本 2 2" xfId="2258"/>
    <cellStyle name="40% - 强调文字颜色 2 3 2 4" xfId="2259"/>
    <cellStyle name="解释性文本 3" xfId="2260"/>
    <cellStyle name="计算 5 3 2" xfId="2261"/>
    <cellStyle name="40% - 强调文字颜色 2 3 2_2015财政决算公开" xfId="2262"/>
    <cellStyle name="检查单元格 3 4" xfId="2263"/>
    <cellStyle name="40% - 强调文字颜色 2 3 3" xfId="2264"/>
    <cellStyle name="40% - 强调文字颜色 2 3 3 2" xfId="2265"/>
    <cellStyle name="40% - 强调文字颜色 2 3 3 2 2" xfId="2266"/>
    <cellStyle name="40% - 强调文字颜色 2 3 3 3" xfId="2267"/>
    <cellStyle name="40% - 强调文字颜色 2 3 3_2015财政决算公开" xfId="2268"/>
    <cellStyle name="计算 2 2 2 3" xfId="2269"/>
    <cellStyle name="40% - 强调文字颜色 2 3 4" xfId="2270"/>
    <cellStyle name="40% - 强调文字颜色 2 3 4 2" xfId="2271"/>
    <cellStyle name="40% - 强调文字颜色 2 3_2015财政决算公开" xfId="2272"/>
    <cellStyle name="40% - 强调文字颜色 2 3 5" xfId="2273"/>
    <cellStyle name="40% - 强调文字颜色 2 4" xfId="2274"/>
    <cellStyle name="40% - 强调文字颜色 2 4 2" xfId="2275"/>
    <cellStyle name="40% - 强调文字颜色 2 4 2 2" xfId="2276"/>
    <cellStyle name="40% - 强调文字颜色 2 4 2 2 2" xfId="2277"/>
    <cellStyle name="40% - 强调文字颜色 3 3 2 2_2015财政决算公开" xfId="2278"/>
    <cellStyle name="40% - 强调文字颜色 2 4 2 3" xfId="2279"/>
    <cellStyle name="40% - 强调文字颜色 2 4 2_2015财政决算公开" xfId="2280"/>
    <cellStyle name="40% - 强调文字颜色 2 4 3" xfId="2281"/>
    <cellStyle name="40% - 强调文字颜色 2 4 3 2" xfId="2282"/>
    <cellStyle name="40% - 强调文字颜色 2 4 4" xfId="2283"/>
    <cellStyle name="40% - 强调文字颜色 2 4_2015财政决算公开" xfId="2284"/>
    <cellStyle name="千位分隔 4 2 2 2 2" xfId="2285"/>
    <cellStyle name="40% - 强调文字颜色 2 5" xfId="2286"/>
    <cellStyle name="常规 4 2 6 2" xfId="2287"/>
    <cellStyle name="40% - 强调文字颜色 2 5 2" xfId="2288"/>
    <cellStyle name="常规 4 2 6 2 2" xfId="2289"/>
    <cellStyle name="40% - 强调文字颜色 2 5 2 2 2" xfId="2290"/>
    <cellStyle name="常规 2 4 10" xfId="2291"/>
    <cellStyle name="40% - 强调文字颜色 2 5 2 3" xfId="2292"/>
    <cellStyle name="40% - 强调文字颜色 2 5 3" xfId="2293"/>
    <cellStyle name="40% - 强调文字颜色 2 5 3 2" xfId="2294"/>
    <cellStyle name="40% - 强调文字颜色 2 5 4" xfId="2295"/>
    <cellStyle name="40% - 强调文字颜色 2 5_2015财政决算公开" xfId="2296"/>
    <cellStyle name="货币 4" xfId="2297"/>
    <cellStyle name="40% - 强调文字颜色 2 6" xfId="2298"/>
    <cellStyle name="常规 4 2 6 3" xfId="2299"/>
    <cellStyle name="40% - 强调文字颜色 2 6 2" xfId="2300"/>
    <cellStyle name="常规 4 2 6 3 2" xfId="2301"/>
    <cellStyle name="40% - 强调文字颜色 2 6 2 2" xfId="2302"/>
    <cellStyle name="千分位_97-917" xfId="2303"/>
    <cellStyle name="40% - 强调文字颜色 2 6 3" xfId="2304"/>
    <cellStyle name="40% - 强调文字颜色 2 6_2015财政决算公开" xfId="2305"/>
    <cellStyle name="常规 26 2 2" xfId="2306"/>
    <cellStyle name="40% - 强调文字颜色 3 2" xfId="2307"/>
    <cellStyle name="40% - 强调文字颜色 3 3 3 2 2" xfId="2308"/>
    <cellStyle name="40% - 强调文字颜色 3 2 2" xfId="2309"/>
    <cellStyle name="60% - 强调文字颜色 4 2 7" xfId="2310"/>
    <cellStyle name="注释 3 5" xfId="2311"/>
    <cellStyle name="40% - 强调文字颜色 6 9" xfId="2312"/>
    <cellStyle name="40% - 强调文字颜色 3 2 2 2" xfId="2313"/>
    <cellStyle name="40% - 强调文字颜色 3 2 2 2 2" xfId="2314"/>
    <cellStyle name="常规 77" xfId="2315"/>
    <cellStyle name="40% - 强调文字颜色 3 4 4" xfId="2316"/>
    <cellStyle name="40% - 强调文字颜色 3 2 2 2 2 2" xfId="2317"/>
    <cellStyle name="40% - 强调文字颜色 3 2 2 2 3" xfId="2318"/>
    <cellStyle name="常规 78" xfId="2319"/>
    <cellStyle name="40% - 强调文字颜色 3 2 2 2_2015财政决算公开" xfId="2320"/>
    <cellStyle name="常规 29 3" xfId="2321"/>
    <cellStyle name="标题 2 4 2 2" xfId="2322"/>
    <cellStyle name="40% - 强调文字颜色 3 2 2 3" xfId="2323"/>
    <cellStyle name="40% - 强调文字颜色 3 5 4" xfId="2324"/>
    <cellStyle name="40% - 强调文字颜色 3 2 2 3 2" xfId="2325"/>
    <cellStyle name="40% - 强调文字颜色 3 2 2 4" xfId="2326"/>
    <cellStyle name="货币 2 3 2 3 2" xfId="2327"/>
    <cellStyle name="40% - 强调文字颜色 3 2 2_2015财政决算公开" xfId="2328"/>
    <cellStyle name="40% - 强调文字颜色 3 2 3" xfId="2329"/>
    <cellStyle name="货币 2 2 10" xfId="2330"/>
    <cellStyle name="40% - 强调文字颜色 3 2 3 2" xfId="2331"/>
    <cellStyle name="40% - 强调文字颜色 4 4 4" xfId="2332"/>
    <cellStyle name="40% - 强调文字颜色 3 2 3 2 2" xfId="2333"/>
    <cellStyle name="常规 2 4 3 4" xfId="2334"/>
    <cellStyle name="输出 2 3 3" xfId="2335"/>
    <cellStyle name="40% - 强调文字颜色 3 2 3 2 2 2" xfId="2336"/>
    <cellStyle name="40% - 强调文字颜色 3 2 3 2 3" xfId="2337"/>
    <cellStyle name="40% - 强调文字颜色 3 2 3 2_2015财政决算公开" xfId="2338"/>
    <cellStyle name="百分比 6 2 2 2 2" xfId="2339"/>
    <cellStyle name="40% - 强调文字颜色 3 2 3 3" xfId="2340"/>
    <cellStyle name="40% - 强调文字颜色 3 2 3 3 2" xfId="2341"/>
    <cellStyle name="常规 2 2 2_2015财政决算公开" xfId="2342"/>
    <cellStyle name="40% - 强调文字颜色 4 5 4" xfId="2343"/>
    <cellStyle name="40% - 强调文字颜色 3 2 3 4" xfId="2344"/>
    <cellStyle name="40% - 强调文字颜色 3 2 3_2015财政决算公开" xfId="2345"/>
    <cellStyle name="40% - 强调文字颜色 3 2 4" xfId="2346"/>
    <cellStyle name="40% - 强调文字颜色 3 2 4 2" xfId="2347"/>
    <cellStyle name="40% - 强调文字颜色 5 4 4" xfId="2348"/>
    <cellStyle name="40% - 强调文字颜色 3 2 4 2 2" xfId="2349"/>
    <cellStyle name="40% - 强调文字颜色 3 2 4 3" xfId="2350"/>
    <cellStyle name="常规 2 2 2 2 2 2" xfId="2351"/>
    <cellStyle name="40% - 强调文字颜色 3 2 4 4" xfId="2352"/>
    <cellStyle name="货币 3 2 4 3 2" xfId="2353"/>
    <cellStyle name="40% - 强调文字颜色 3 2 4_2015财政决算公开" xfId="2354"/>
    <cellStyle name="40% - 强调文字颜色 3 2 5" xfId="2355"/>
    <cellStyle name="货币 2 2 7" xfId="2356"/>
    <cellStyle name="40% - 强调文字颜色 3 2 5 2" xfId="2357"/>
    <cellStyle name="40% - 强调文字颜色 3 2 6" xfId="2358"/>
    <cellStyle name="40% - 强调文字颜色 3 2_2015财政决算公开" xfId="2359"/>
    <cellStyle name="40% - 强调文字颜色 3 3" xfId="2360"/>
    <cellStyle name="常规 25" xfId="2361"/>
    <cellStyle name="常规 30" xfId="2362"/>
    <cellStyle name="40% - 强调文字颜色 3 3 2" xfId="2363"/>
    <cellStyle name="常规 25 2" xfId="2364"/>
    <cellStyle name="常规 30 2" xfId="2365"/>
    <cellStyle name="40% - 强调文字颜色 3 3 2 2" xfId="2366"/>
    <cellStyle name="常规 25 2 2" xfId="2367"/>
    <cellStyle name="40% - 强调文字颜色 3 3 2 2 2" xfId="2368"/>
    <cellStyle name="40% - 强调文字颜色 3 3 2 2 2 2" xfId="2369"/>
    <cellStyle name="40% - 强调文字颜色 5 5 2_2015财政决算公开" xfId="2370"/>
    <cellStyle name="40% - 强调文字颜色 3 3 2 2 3" xfId="2371"/>
    <cellStyle name="标题 2 5 2 2" xfId="2372"/>
    <cellStyle name="常规 25 3" xfId="2373"/>
    <cellStyle name="常规 30 3" xfId="2374"/>
    <cellStyle name="40% - 强调文字颜色 3 3 2 3" xfId="2375"/>
    <cellStyle name="40% - 强调文字颜色 3 3 2 3 2" xfId="2376"/>
    <cellStyle name="40% - 强调文字颜色 3 3 2 4" xfId="2377"/>
    <cellStyle name="注释 2 2 2 2 2" xfId="2378"/>
    <cellStyle name="常规 26" xfId="2379"/>
    <cellStyle name="常规 31" xfId="2380"/>
    <cellStyle name="40% - 强调文字颜色 3 3 3" xfId="2381"/>
    <cellStyle name="40% - 强调文字颜色 3 3 3_2015财政决算公开" xfId="2382"/>
    <cellStyle name="解释性文本 3 4" xfId="2383"/>
    <cellStyle name="常规 27" xfId="2384"/>
    <cellStyle name="常规 32" xfId="2385"/>
    <cellStyle name="40% - 强调文字颜色 3 3 4" xfId="2386"/>
    <cellStyle name="常规 27 2" xfId="2387"/>
    <cellStyle name="常规 32 2" xfId="2388"/>
    <cellStyle name="40% - 强调文字颜色 3 3 4 2" xfId="2389"/>
    <cellStyle name="常规 28" xfId="2390"/>
    <cellStyle name="常规 33" xfId="2391"/>
    <cellStyle name="40% - 强调文字颜色 3 3 5" xfId="2392"/>
    <cellStyle name="40% - 强调文字颜色 3 3_2015财政决算公开" xfId="2393"/>
    <cellStyle name="40% - 强调文字颜色 3 4" xfId="2394"/>
    <cellStyle name="常规 75" xfId="2395"/>
    <cellStyle name="40% - 强调文字颜色 3 4 2" xfId="2396"/>
    <cellStyle name="40% - 强调文字颜色 3 4 2_2015财政决算公开" xfId="2397"/>
    <cellStyle name="常规 76" xfId="2398"/>
    <cellStyle name="40% - 强调文字颜色 3 4 3" xfId="2399"/>
    <cellStyle name="40% - 强调文字颜色 3 4 3 2" xfId="2400"/>
    <cellStyle name="40% - 强调文字颜色 3 4_2015财政决算公开" xfId="2401"/>
    <cellStyle name="千位分隔 4 2 2 3 2" xfId="2402"/>
    <cellStyle name="40% - 强调文字颜色 3 5" xfId="2403"/>
    <cellStyle name="常规 4 2 7 2" xfId="2404"/>
    <cellStyle name="40% - 强调文字颜色 3 5 2" xfId="2405"/>
    <cellStyle name="40% - 强调文字颜色 3 5 2 2" xfId="2406"/>
    <cellStyle name="40% - 强调文字颜色 3 5 2 2 2" xfId="2407"/>
    <cellStyle name="小数 3 2" xfId="2408"/>
    <cellStyle name="40% - 强调文字颜色 3 5 2 3" xfId="2409"/>
    <cellStyle name="检查单元格 5 2" xfId="2410"/>
    <cellStyle name="40% - 强调文字颜色 3 5 2_2015财政决算公开" xfId="2411"/>
    <cellStyle name="40% - 强调文字颜色 3 5 3" xfId="2412"/>
    <cellStyle name="40% - 强调文字颜色 3 5 3 2" xfId="2413"/>
    <cellStyle name="常规 8_报 预算   行政政法处(1)" xfId="2414"/>
    <cellStyle name="40% - 强调文字颜色 3 5_2015财政决算公开" xfId="2415"/>
    <cellStyle name="常规 3 6" xfId="2416"/>
    <cellStyle name="Comma [0]" xfId="2417"/>
    <cellStyle name="40% - 强调文字颜色 3 6" xfId="2418"/>
    <cellStyle name="40% - 强调文字颜色 3 6 2" xfId="2419"/>
    <cellStyle name="40% - 强调文字颜色 3 6 2 2" xfId="2420"/>
    <cellStyle name="40% - 强调文字颜色 3 9" xfId="2421"/>
    <cellStyle name="40% - 强调文字颜色 4 2" xfId="2422"/>
    <cellStyle name="40% - 强调文字颜色 4 2 2" xfId="2423"/>
    <cellStyle name="60% - 强调文字颜色 5 2 7" xfId="2424"/>
    <cellStyle name="40% - 强调文字颜色 4 2 2 2" xfId="2425"/>
    <cellStyle name="40% - 强调文字颜色 5 5_2015财政决算公开" xfId="2426"/>
    <cellStyle name="好_出版署2010年度中央部门决算草案" xfId="2427"/>
    <cellStyle name="40% - 强调文字颜色 4 2 2 2 2" xfId="2428"/>
    <cellStyle name="40% - 强调文字颜色 4 2 2 2 2 2" xfId="2429"/>
    <cellStyle name="常规 10" xfId="2430"/>
    <cellStyle name="40% - 强调文字颜色 4 2 2 2 3" xfId="2431"/>
    <cellStyle name="后继超级链接" xfId="2432"/>
    <cellStyle name="标题 3 4 2 2" xfId="2433"/>
    <cellStyle name="40% - 强调文字颜色 4 2 2 3" xfId="2434"/>
    <cellStyle name="40% - 强调文字颜色 4 2 2 3 2" xfId="2435"/>
    <cellStyle name="千位分隔 2 2 3 2" xfId="2436"/>
    <cellStyle name="40% - 强调文字颜色 4 2 2 4" xfId="2437"/>
    <cellStyle name="40% - 强调文字颜色 4 2 2_2015财政决算公开" xfId="2438"/>
    <cellStyle name="40% - 强调文字颜色 4 2 3" xfId="2439"/>
    <cellStyle name="强调文字颜色 1 2" xfId="2440"/>
    <cellStyle name="40% - 强调文字颜色 4 2 3 2 2" xfId="2441"/>
    <cellStyle name="常规 2 2 2 4 2" xfId="2442"/>
    <cellStyle name="强调文字颜色 1 2 2" xfId="2443"/>
    <cellStyle name="40% - 强调文字颜色 4 2 3 2 2 2" xfId="2444"/>
    <cellStyle name="常规 2 2 2 4 2 2" xfId="2445"/>
    <cellStyle name="强调文字颜色 1 3" xfId="2446"/>
    <cellStyle name="40% - 强调文字颜色 4 2 3 2 3" xfId="2447"/>
    <cellStyle name="常规 2 2 2 4 3" xfId="2448"/>
    <cellStyle name="40% - 强调文字颜色 6 6_2015财政决算公开" xfId="2449"/>
    <cellStyle name="40% - 强调文字颜色 4 2 3 2_2015财政决算公开" xfId="2450"/>
    <cellStyle name="强调文字颜色 1 3 3" xfId="2451"/>
    <cellStyle name="常规 2 2 2 4_2015财政决算公开" xfId="2452"/>
    <cellStyle name="强调文字颜色 2 2" xfId="2453"/>
    <cellStyle name="40% - 强调文字颜色 4 2 3 3 2" xfId="2454"/>
    <cellStyle name="常规 2 2 2 5 2" xfId="2455"/>
    <cellStyle name="40% - 强调文字颜色 4 2 3_2015财政决算公开" xfId="2456"/>
    <cellStyle name="40% - 强调文字颜色 4 2 4" xfId="2457"/>
    <cellStyle name="40% - 强调文字颜色 4 2 4 2" xfId="2458"/>
    <cellStyle name="常规 2 2 3 4" xfId="2459"/>
    <cellStyle name="40% - 强调文字颜色 4 2 4 2 2" xfId="2460"/>
    <cellStyle name="常规 2 2 3 4 2" xfId="2461"/>
    <cellStyle name="40% - 强调文字颜色 4 2 4 3" xfId="2462"/>
    <cellStyle name="常规 2 2 3 5" xfId="2463"/>
    <cellStyle name="千位分隔 2 2 5 2" xfId="2464"/>
    <cellStyle name="40% - 强调文字颜色 4 2 4 4" xfId="2465"/>
    <cellStyle name="常规 2 2 3 6" xfId="2466"/>
    <cellStyle name="常规 2 2 3 2 2 2" xfId="2467"/>
    <cellStyle name="40% - 强调文字颜色 4 2 5" xfId="2468"/>
    <cellStyle name="40% - 强调文字颜色 4 2 5 2" xfId="2469"/>
    <cellStyle name="常规 2 2 4 4" xfId="2470"/>
    <cellStyle name="40% - 强调文字颜色 4 2 6" xfId="2471"/>
    <cellStyle name="60% - 强调文字颜色 1 2 2 3 2" xfId="2472"/>
    <cellStyle name="40% - 强调文字颜色 4 2_2015财政决算公开" xfId="2473"/>
    <cellStyle name="40% - 强调文字颜色 4 3" xfId="2474"/>
    <cellStyle name="40% - 强调文字颜色 4 3 2" xfId="2475"/>
    <cellStyle name="40% - 强调文字颜色 4 3 2 2" xfId="2476"/>
    <cellStyle name="40% - 强调文字颜色 4 3 2 2 2" xfId="2477"/>
    <cellStyle name="40% - 强调文字颜色 4 3 2 2 2 2" xfId="2478"/>
    <cellStyle name="40% - 强调文字颜色 4 3 2 2 3" xfId="2479"/>
    <cellStyle name="40% - 强调文字颜色 4 3 2 2_2015财政决算公开" xfId="2480"/>
    <cellStyle name="标题 3 5 2 2" xfId="2481"/>
    <cellStyle name="40% - 强调文字颜色 4 3 2 3" xfId="2482"/>
    <cellStyle name="常规_04-分类改革-预算表 2" xfId="2483"/>
    <cellStyle name="40% - 强调文字颜色 4 3 2 3 2" xfId="2484"/>
    <cellStyle name="货币 2 3" xfId="2485"/>
    <cellStyle name="千位分隔 2 3 3 2" xfId="2486"/>
    <cellStyle name="40% - 强调文字颜色 4 3 2 4" xfId="2487"/>
    <cellStyle name="40% - 强调文字颜色 4 3 2_2015财政决算公开" xfId="2488"/>
    <cellStyle name="40% - 强调文字颜色 4 3 3" xfId="2489"/>
    <cellStyle name="40% - 强调文字颜色 4 3 3 2" xfId="2490"/>
    <cellStyle name="常规 2 3 2 4" xfId="2491"/>
    <cellStyle name="40% - 强调文字颜色 4 3 3 2 2" xfId="2492"/>
    <cellStyle name="常规 2 3 2 4 2" xfId="2493"/>
    <cellStyle name="40% - 强调文字颜色 4 3 3 3" xfId="2494"/>
    <cellStyle name="常规 2 3 2 5" xfId="2495"/>
    <cellStyle name="40% - 强调文字颜色 4 3 3_2015财政决算公开" xfId="2496"/>
    <cellStyle name="货币 4 2 2 3" xfId="2497"/>
    <cellStyle name="40% - 强调文字颜色 4 3 4" xfId="2498"/>
    <cellStyle name="40% - 强调文字颜色 4 3 4 2" xfId="2499"/>
    <cellStyle name="常规 2 3 3 4" xfId="2500"/>
    <cellStyle name="40% - 强调文字颜色 4 3 5" xfId="2501"/>
    <cellStyle name="40% - 强调文字颜色 4 3_2015财政决算公开" xfId="2502"/>
    <cellStyle name="60% - 强调文字颜色 2 5 2 2" xfId="2503"/>
    <cellStyle name="40% - 强调文字颜色 4 4" xfId="2504"/>
    <cellStyle name="40% - 强调文字颜色 4 4 2" xfId="2505"/>
    <cellStyle name="40% - 强调文字颜色 4 4 2 2" xfId="2506"/>
    <cellStyle name="40% - 强调文字颜色 4 4 2 3" xfId="2507"/>
    <cellStyle name="40% - 强调文字颜色 4 4 2_2015财政决算公开" xfId="2508"/>
    <cellStyle name="40% - 强调文字颜色 4 4 3" xfId="2509"/>
    <cellStyle name="40% - 强调文字颜色 4 4 3 2" xfId="2510"/>
    <cellStyle name="常规 2 4 2 4" xfId="2511"/>
    <cellStyle name="HEADING1" xfId="2512"/>
    <cellStyle name="40% - 强调文字颜色 4 4_2015财政决算公开" xfId="2513"/>
    <cellStyle name="千位分隔 4 2 2 4 2" xfId="2514"/>
    <cellStyle name="40% - 强调文字颜色 4 5" xfId="2515"/>
    <cellStyle name="常规 4 2 8 2" xfId="2516"/>
    <cellStyle name="40% - 强调文字颜色 4 5 2" xfId="2517"/>
    <cellStyle name="40% - 强调文字颜色 4 5 2 2" xfId="2518"/>
    <cellStyle name="货币 4 2 8" xfId="2519"/>
    <cellStyle name="40% - 强调文字颜色 4 5 2 2 2" xfId="2520"/>
    <cellStyle name="40% - 强调文字颜色 4 5 2 3" xfId="2521"/>
    <cellStyle name="常规 12 2 2_2015财政决算公开" xfId="2522"/>
    <cellStyle name="40% - 强调文字颜色 4 5_2015财政决算公开" xfId="2523"/>
    <cellStyle name="常规 2 4 2 3 3" xfId="2524"/>
    <cellStyle name="40% - 强调文字颜色 4 6" xfId="2525"/>
    <cellStyle name="40% - 强调文字颜色 4 6 2" xfId="2526"/>
    <cellStyle name="常规 2 3" xfId="2527"/>
    <cellStyle name="40% - 强调文字颜色 4 6 2 2" xfId="2528"/>
    <cellStyle name="40% - 强调文字颜色 4 6_2015财政决算公开" xfId="2529"/>
    <cellStyle name="40% - 强调文字颜色 4 7 2" xfId="2530"/>
    <cellStyle name="40% - 强调文字颜色 4 8" xfId="2531"/>
    <cellStyle name="40% - 强调文字颜色 4 9" xfId="2532"/>
    <cellStyle name="40% - 强调文字颜色 5 2" xfId="2533"/>
    <cellStyle name="好 2 3" xfId="2534"/>
    <cellStyle name="40% - 强调文字颜色 5 2 2" xfId="2535"/>
    <cellStyle name="60% - 强调文字颜色 6 2 7" xfId="2536"/>
    <cellStyle name="好 2 3 2" xfId="2537"/>
    <cellStyle name="强调文字颜色 3 3 3" xfId="2538"/>
    <cellStyle name="40% - 强调文字颜色 5 2 2 2" xfId="2539"/>
    <cellStyle name="好 2 3 2 2" xfId="2540"/>
    <cellStyle name="链接单元格 3 2" xfId="2541"/>
    <cellStyle name="40% - 强调文字颜色 5 2 2 2_2015财政决算公开" xfId="2542"/>
    <cellStyle name="货币 2 3 3" xfId="2543"/>
    <cellStyle name="强调文字颜色 3 3 5" xfId="2544"/>
    <cellStyle name="千位分隔 3 2 3 2" xfId="2545"/>
    <cellStyle name="40% - 强调文字颜色 5 2 2 4" xfId="2546"/>
    <cellStyle name="40% - 强调文字颜色 5 2 2_2015财政决算公开" xfId="2547"/>
    <cellStyle name="常规 2 2 2 2 2 4" xfId="2548"/>
    <cellStyle name="百分比 2 2 4 2" xfId="2549"/>
    <cellStyle name="40% - 强调文字颜色 5 2 3" xfId="2550"/>
    <cellStyle name="好 2 3 3" xfId="2551"/>
    <cellStyle name="强调文字颜色 3 4 3" xfId="2552"/>
    <cellStyle name="40% - 强调文字颜色 5 2 3 2" xfId="2553"/>
    <cellStyle name="常规 3 2 2 4" xfId="2554"/>
    <cellStyle name="强调文字颜色 3 4 3 2" xfId="2555"/>
    <cellStyle name="40% - 强调文字颜色 5 2 3 2 2" xfId="2556"/>
    <cellStyle name="常规 3 2 2 4 2" xfId="2557"/>
    <cellStyle name="好 4" xfId="2558"/>
    <cellStyle name="40% - 强调文字颜色 5 2 4" xfId="2559"/>
    <cellStyle name="强调文字颜色 3 5 3" xfId="2560"/>
    <cellStyle name="40% - 强调文字颜色 5 2 4 2" xfId="2561"/>
    <cellStyle name="常规 3 2 3 4" xfId="2562"/>
    <cellStyle name="40% - 强调文字颜色 5 2 5" xfId="2563"/>
    <cellStyle name="40% - 强调文字颜色 5 2_2015财政决算公开" xfId="2564"/>
    <cellStyle name="货币 2 3 2 5" xfId="2565"/>
    <cellStyle name="常规 3 5 2 2" xfId="2566"/>
    <cellStyle name="强调文字颜色 4 3 3" xfId="2567"/>
    <cellStyle name="40% - 强调文字颜色 5 3 2 2" xfId="2568"/>
    <cellStyle name="40% - 强调文字颜色 5 3 2 2_2015财政决算公开" xfId="2569"/>
    <cellStyle name="强调文字颜色 4 3 5" xfId="2570"/>
    <cellStyle name="千位分隔 3 3 3 2" xfId="2571"/>
    <cellStyle name="40% - 强调文字颜色 5 3 2 4" xfId="2572"/>
    <cellStyle name="40% - 强调文字颜色 5 3 3" xfId="2573"/>
    <cellStyle name="强调文字颜色 4 4 3" xfId="2574"/>
    <cellStyle name="40% - 强调文字颜色 5 3 3 2" xfId="2575"/>
    <cellStyle name="强调文字颜色 4 4 3 2" xfId="2576"/>
    <cellStyle name="40% - 强调文字颜色 5 3 3 2 2" xfId="2577"/>
    <cellStyle name="40% - 强调文字颜色 5 3 3_2015财政决算公开" xfId="2578"/>
    <cellStyle name="40% - 强调文字颜色 5 3 4" xfId="2579"/>
    <cellStyle name="强调文字颜色 4 5 3" xfId="2580"/>
    <cellStyle name="40% - 强调文字颜色 5 3 4 2" xfId="2581"/>
    <cellStyle name="40% - 强调文字颜色 5 3 5" xfId="2582"/>
    <cellStyle name="40% - 强调文字颜色 5 3_2015财政决算公开" xfId="2583"/>
    <cellStyle name="常规 18 2 2" xfId="2584"/>
    <cellStyle name="常规 23 2 2" xfId="2585"/>
    <cellStyle name="40% - 强调文字颜色 5 4" xfId="2586"/>
    <cellStyle name="好 2 5" xfId="2587"/>
    <cellStyle name="40% - 强调文字颜色 5 4 2" xfId="2588"/>
    <cellStyle name="强调文字颜色 5 3 3" xfId="2589"/>
    <cellStyle name="40% - 强调文字颜色 5 4 2 2" xfId="2590"/>
    <cellStyle name="强调文字颜色 5 3 3 2" xfId="2591"/>
    <cellStyle name="40% - 强调文字颜色 5 4 2 2 2" xfId="2592"/>
    <cellStyle name="40% - 强调文字颜色 5 4 2_2015财政决算公开" xfId="2593"/>
    <cellStyle name="链接单元格 5" xfId="2594"/>
    <cellStyle name="40% - 强调文字颜色 5 4 3" xfId="2595"/>
    <cellStyle name="货币 2 2 2 7" xfId="2596"/>
    <cellStyle name="强调文字颜色 5 4 3" xfId="2597"/>
    <cellStyle name="40% - 强调文字颜色 5 4 3 2" xfId="2598"/>
    <cellStyle name="40% - 强调文字颜色 5 4_2015财政决算公开" xfId="2599"/>
    <cellStyle name="40% - 强调文字颜色 5 5" xfId="2600"/>
    <cellStyle name="常规 4 2 9 2" xfId="2601"/>
    <cellStyle name="40% - 强调文字颜色 5 5 2" xfId="2602"/>
    <cellStyle name="强调文字颜色 6 3 3" xfId="2603"/>
    <cellStyle name="40% - 强调文字颜色 5 5 2 2" xfId="2604"/>
    <cellStyle name="强调文字颜色 6 3 3 2" xfId="2605"/>
    <cellStyle name="40% - 强调文字颜色 5 5 2 2 2" xfId="2606"/>
    <cellStyle name="强调文字颜色 6 3 4" xfId="2607"/>
    <cellStyle name="40% - 强调文字颜色 5 5 2 3" xfId="2608"/>
    <cellStyle name="40% - 强调文字颜色 5 5 3" xfId="2609"/>
    <cellStyle name="强调文字颜色 6 4 3" xfId="2610"/>
    <cellStyle name="40% - 强调文字颜色 5 5 3 2" xfId="2611"/>
    <cellStyle name="40% - 强调文字颜色 5 5 4" xfId="2612"/>
    <cellStyle name="60% - 强调文字颜色 2 3 2 2" xfId="2613"/>
    <cellStyle name="注释 2 2" xfId="2614"/>
    <cellStyle name="40% - 强调文字颜色 5 6" xfId="2615"/>
    <cellStyle name="60% - 强调文字颜色 2 3 2 2 2" xfId="2616"/>
    <cellStyle name="注释 2 2 2" xfId="2617"/>
    <cellStyle name="40% - 强调文字颜色 5 6 2" xfId="2618"/>
    <cellStyle name="60% - 强调文字颜色 2 3 2 2 2 2" xfId="2619"/>
    <cellStyle name="注释 2 2 2 2" xfId="2620"/>
    <cellStyle name="40% - 强调文字颜色 5 6 2 2" xfId="2621"/>
    <cellStyle name="40% - 强调文字颜色 5 6_2015财政决算公开" xfId="2622"/>
    <cellStyle name="60% - 强调文字颜色 2 3 2 3" xfId="2623"/>
    <cellStyle name="注释 2 3" xfId="2624"/>
    <cellStyle name="40% - 强调文字颜色 5 7" xfId="2625"/>
    <cellStyle name="注释 2 3 2" xfId="2626"/>
    <cellStyle name="40% - 强调文字颜色 5 7 2" xfId="2627"/>
    <cellStyle name="常规 2 3 2 2 4" xfId="2628"/>
    <cellStyle name="60% - 强调文字颜色 2 3 2 3 2" xfId="2629"/>
    <cellStyle name="60% - 强调文字颜色 2 3 2 4" xfId="2630"/>
    <cellStyle name="注释 2 4" xfId="2631"/>
    <cellStyle name="40% - 强调文字颜色 5 8" xfId="2632"/>
    <cellStyle name="40% - 强调文字颜色 6 2" xfId="2633"/>
    <cellStyle name="好 3 3" xfId="2634"/>
    <cellStyle name="40% - 强调文字颜色 6 2 2" xfId="2635"/>
    <cellStyle name="好 3 3 2" xfId="2636"/>
    <cellStyle name="40% - 强调文字颜色 6 2 2 2" xfId="2637"/>
    <cellStyle name="常规 4 3 4" xfId="2638"/>
    <cellStyle name="常规 5 6" xfId="2639"/>
    <cellStyle name="好 3 3 2 2" xfId="2640"/>
    <cellStyle name="40% - 强调文字颜色 6 2 2 2 2" xfId="2641"/>
    <cellStyle name="常规 4 3 4 2" xfId="2642"/>
    <cellStyle name="常规 5 6 2" xfId="2643"/>
    <cellStyle name="计算 2 2 3" xfId="2644"/>
    <cellStyle name="40% - 强调文字颜色 6 2 2 2 2 2" xfId="2645"/>
    <cellStyle name="常规 5 6 2 2" xfId="2646"/>
    <cellStyle name="40% - 强调文字颜色 6 2 2 2 3" xfId="2647"/>
    <cellStyle name="常规 5 6 3" xfId="2648"/>
    <cellStyle name="强调文字颜色 5 5 2" xfId="2649"/>
    <cellStyle name="40% - 强调文字颜色 6 2 2 2_2015财政决算公开" xfId="2650"/>
    <cellStyle name="40% - 强调文字颜色 6 2 2 3" xfId="2651"/>
    <cellStyle name="常规 4 3 5" xfId="2652"/>
    <cellStyle name="常规 5 7" xfId="2653"/>
    <cellStyle name="标题 5 4 2 2" xfId="2654"/>
    <cellStyle name="40% - 强调文字颜色 6 2 2 3 2" xfId="2655"/>
    <cellStyle name="常规 5 7 2" xfId="2656"/>
    <cellStyle name="40% - 强调文字颜色 6 2 2 4" xfId="2657"/>
    <cellStyle name="常规 4 3 6" xfId="2658"/>
    <cellStyle name="千位分隔 4 2 3 2" xfId="2659"/>
    <cellStyle name="常规 5 8" xfId="2660"/>
    <cellStyle name="40% - 强调文字颜色 6 2 2_2015财政决算公开" xfId="2661"/>
    <cellStyle name="40% - 强调文字颜色 6 2 3" xfId="2662"/>
    <cellStyle name="好 3 3 3" xfId="2663"/>
    <cellStyle name="40% - 强调文字颜色 6 2 3 2" xfId="2664"/>
    <cellStyle name="常规 4 2 2 4" xfId="2665"/>
    <cellStyle name="常规 6 6" xfId="2666"/>
    <cellStyle name="货币 3 2 4 5" xfId="2667"/>
    <cellStyle name="40% - 强调文字颜色 6 2 3 2 2" xfId="2668"/>
    <cellStyle name="常规 4 2 2 4 2" xfId="2669"/>
    <cellStyle name="40% - 强调文字颜色 6 2 3 2 2 2" xfId="2670"/>
    <cellStyle name="常规 4 2 2 4 2 2" xfId="2671"/>
    <cellStyle name="40% - 强调文字颜色 6 2 3 2 3" xfId="2672"/>
    <cellStyle name="常规 4 2 2 4 3" xfId="2673"/>
    <cellStyle name="40% - 强调文字颜色 6 2 3 2_2015财政决算公开" xfId="2674"/>
    <cellStyle name="货币 3 2 5" xfId="2675"/>
    <cellStyle name="40% - 强调文字颜色 6 2 3 3" xfId="2676"/>
    <cellStyle name="常规 4 2 2 5" xfId="2677"/>
    <cellStyle name="数字 4" xfId="2678"/>
    <cellStyle name="40% - 强调文字颜色 6 2 3 3 2" xfId="2679"/>
    <cellStyle name="常规 4 2 2 5 2" xfId="2680"/>
    <cellStyle name="千位分隔 4 2 4 2" xfId="2681"/>
    <cellStyle name="40% - 强调文字颜色 6 2 3 4" xfId="2682"/>
    <cellStyle name="常规 4 2 2 6" xfId="2683"/>
    <cellStyle name="千位分隔 4 2 4 3" xfId="2684"/>
    <cellStyle name="40% - 强调文字颜色 6 2 3 5" xfId="2685"/>
    <cellStyle name="常规 4 2 2 7" xfId="2686"/>
    <cellStyle name="40% - 强调文字颜色 6 2 3_2015财政决算公开" xfId="2687"/>
    <cellStyle name="40% - 强调文字颜色 6 2 4" xfId="2688"/>
    <cellStyle name="货币 2 2 5 2" xfId="2689"/>
    <cellStyle name="40% - 强调文字颜色 6 2 4 2" xfId="2690"/>
    <cellStyle name="常规 7 6" xfId="2691"/>
    <cellStyle name="常规 4 2 3 4" xfId="2692"/>
    <cellStyle name="货币 2 2 5 2 2" xfId="2693"/>
    <cellStyle name="40% - 强调文字颜色 6 2 4 3" xfId="2694"/>
    <cellStyle name="常规 4 2 3 5" xfId="2695"/>
    <cellStyle name="千位分隔 4 2 5 2" xfId="2696"/>
    <cellStyle name="40% - 强调文字颜色 6 2 4 4" xfId="2697"/>
    <cellStyle name="常规 4 2 3 6" xfId="2698"/>
    <cellStyle name="40% - 强调文字颜色 6 2 5 2" xfId="2699"/>
    <cellStyle name="常规 8 6" xfId="2700"/>
    <cellStyle name="常规 4 2 4 4" xfId="2701"/>
    <cellStyle name="货币 2 2 5 3 2" xfId="2702"/>
    <cellStyle name="40% - 强调文字颜色 6 2 6" xfId="2703"/>
    <cellStyle name="货币 2 2 5 4" xfId="2704"/>
    <cellStyle name="常规 10 2 2 2 2" xfId="2705"/>
    <cellStyle name="40% - 强调文字颜色 6 2_2015财政决算公开" xfId="2706"/>
    <cellStyle name="40% - 强调文字颜色 6 3 2" xfId="2707"/>
    <cellStyle name="好 3 4 2" xfId="2708"/>
    <cellStyle name="40% - 强调文字颜色 6 3 2 2" xfId="2709"/>
    <cellStyle name="常规 5 3 4" xfId="2710"/>
    <cellStyle name="40% - 强调文字颜色 6 3 2 2 2" xfId="2711"/>
    <cellStyle name="常规 5 3 4 2" xfId="2712"/>
    <cellStyle name="40% - 强调文字颜色 6 3 2 2 3" xfId="2713"/>
    <cellStyle name="警告文本 3 4" xfId="2714"/>
    <cellStyle name="40% - 强调文字颜色 6 3 2 2_2015财政决算公开" xfId="2715"/>
    <cellStyle name="40% - 强调文字颜色 6 3 2 3" xfId="2716"/>
    <cellStyle name="常规 5 3 5" xfId="2717"/>
    <cellStyle name="40% - 强调文字颜色 6 3 2 3 2" xfId="2718"/>
    <cellStyle name="40% - 强调文字颜色 6 3 2_2015财政决算公开" xfId="2719"/>
    <cellStyle name="60% - 强调文字颜色 6 7 2" xfId="2720"/>
    <cellStyle name="数字 2 2 2 2" xfId="2721"/>
    <cellStyle name="40% - 强调文字颜色 6 3 3" xfId="2722"/>
    <cellStyle name="40% - 强调文字颜色 6 3 3 2" xfId="2723"/>
    <cellStyle name="常规 5 4 4" xfId="2724"/>
    <cellStyle name="货币 4 2 4 5" xfId="2725"/>
    <cellStyle name="40% - 强调文字颜色 6 3 3 2 2" xfId="2726"/>
    <cellStyle name="常规 5 4 4 2" xfId="2727"/>
    <cellStyle name="40% - 强调文字颜色 6 3 3 3" xfId="2728"/>
    <cellStyle name="常规 5 4 5" xfId="2729"/>
    <cellStyle name="40% - 强调文字颜色 6 3 4" xfId="2730"/>
    <cellStyle name="货币 2 2 6 2" xfId="2731"/>
    <cellStyle name="40% - 强调文字颜色 6 3 4 2" xfId="2732"/>
    <cellStyle name="常规 5 5 4" xfId="2733"/>
    <cellStyle name="货币 2 2 6 2 2" xfId="2734"/>
    <cellStyle name="40% - 强调文字颜色 6 3 5" xfId="2735"/>
    <cellStyle name="货币 2 2 6 3" xfId="2736"/>
    <cellStyle name="Currency_1995" xfId="2737"/>
    <cellStyle name="40% - 强调文字颜色 6 3_2015财政决算公开" xfId="2738"/>
    <cellStyle name="60% - 强调文字颜色 4 2 2 2" xfId="2739"/>
    <cellStyle name="40% - 强调文字颜色 6 4 2" xfId="2740"/>
    <cellStyle name="40% - 强调文字颜色 6 4 2 2" xfId="2741"/>
    <cellStyle name="常规 6 3 4" xfId="2742"/>
    <cellStyle name="60% - 强调文字颜色 4 2 2 2 2" xfId="2743"/>
    <cellStyle name="60% - 强调文字颜色 4 2 2 2 2 2" xfId="2744"/>
    <cellStyle name="40% - 强调文字颜色 6 4 2 2 2" xfId="2745"/>
    <cellStyle name="60% - 强调文字颜色 4 2 2 2 3" xfId="2746"/>
    <cellStyle name="40% - 强调文字颜色 6 4 2 3" xfId="2747"/>
    <cellStyle name="强调文字颜色 5 7" xfId="2748"/>
    <cellStyle name="常规 4_征收计划表8" xfId="2749"/>
    <cellStyle name="40% - 强调文字颜色 6 4 2_2015财政决算公开" xfId="2750"/>
    <cellStyle name="60% - 强调文字颜色 4 2 2 3" xfId="2751"/>
    <cellStyle name="40% - 强调文字颜色 6 4 3" xfId="2752"/>
    <cellStyle name="40% - 强调文字颜色 6 4 3 2" xfId="2753"/>
    <cellStyle name="常规 4 2 2 2 4" xfId="2754"/>
    <cellStyle name="60% - 强调文字颜色 4 2 2 3 2" xfId="2755"/>
    <cellStyle name="40% - 强调文字颜色 6 4 4" xfId="2756"/>
    <cellStyle name="货币 2 2 7 2" xfId="2757"/>
    <cellStyle name="60% - 强调文字颜色 4 2 2 4" xfId="2758"/>
    <cellStyle name="40% - 强调文字颜色 6 4_2015财政决算公开" xfId="2759"/>
    <cellStyle name="60% - 强调文字颜色 4 2 3" xfId="2760"/>
    <cellStyle name="40% - 强调文字颜色 6 5" xfId="2761"/>
    <cellStyle name="60% - 强调文字颜色 4 2 3 2" xfId="2762"/>
    <cellStyle name="40% - 强调文字颜色 6 5 2" xfId="2763"/>
    <cellStyle name="40% - 强调文字颜色 6 5 2 2" xfId="2764"/>
    <cellStyle name="常规 7 3 4" xfId="2765"/>
    <cellStyle name="60% - 强调文字颜色 4 2 3 2 2" xfId="2766"/>
    <cellStyle name="60% - 强调文字颜色 4 2 3 2 2 2" xfId="2767"/>
    <cellStyle name="40% - 强调文字颜色 6 5 2 2 2" xfId="2768"/>
    <cellStyle name="60% - 强调文字颜色 4 2 3 2 3" xfId="2769"/>
    <cellStyle name="40% - 强调文字颜色 6 5 2 3" xfId="2770"/>
    <cellStyle name="40% - 强调文字颜色 6 5 2_2015财政决算公开" xfId="2771"/>
    <cellStyle name="60% - 强调文字颜色 4 2 3 3" xfId="2772"/>
    <cellStyle name="40% - 强调文字颜色 6 5 3" xfId="2773"/>
    <cellStyle name="40% - 强调文字颜色 6 5 4" xfId="2774"/>
    <cellStyle name="货币 2 2 8 2" xfId="2775"/>
    <cellStyle name="60% - 强调文字颜色 4 2 3 4" xfId="2776"/>
    <cellStyle name="60% - 强调文字颜色 2 3 3 2" xfId="2777"/>
    <cellStyle name="60% - 强调文字颜色 4 2 4" xfId="2778"/>
    <cellStyle name="注释 3 2" xfId="2779"/>
    <cellStyle name="40% - 强调文字颜色 6 6" xfId="2780"/>
    <cellStyle name="60% - 强调文字颜色 2 3 3 2 2" xfId="2781"/>
    <cellStyle name="60% - 强调文字颜色 4 2 4 2" xfId="2782"/>
    <cellStyle name="注释 3 2 2" xfId="2783"/>
    <cellStyle name="40% - 强调文字颜色 6 6 2" xfId="2784"/>
    <cellStyle name="注释 3 2 2 2" xfId="2785"/>
    <cellStyle name="40% - 强调文字颜色 6 6 2 2" xfId="2786"/>
    <cellStyle name="常规 8 3 4" xfId="2787"/>
    <cellStyle name="60% - 强调文字颜色 4 2 4 2 2" xfId="2788"/>
    <cellStyle name="60% - 强调文字颜色 4 2 5 2" xfId="2789"/>
    <cellStyle name="注释 3 3 2" xfId="2790"/>
    <cellStyle name="40% - 强调文字颜色 6 7 2" xfId="2791"/>
    <cellStyle name="60% - 强调文字颜色 4 2 6" xfId="2792"/>
    <cellStyle name="注释 3 4" xfId="2793"/>
    <cellStyle name="40% - 强调文字颜色 6 8" xfId="2794"/>
    <cellStyle name="强调文字颜色 4 4 2 2" xfId="2795"/>
    <cellStyle name="40% - 着色 1" xfId="2796"/>
    <cellStyle name="货币 5" xfId="2797"/>
    <cellStyle name="强调文字颜色 4 4 2 3" xfId="2798"/>
    <cellStyle name="千位分隔 2 8 2" xfId="2799"/>
    <cellStyle name="40% - 着色 2" xfId="2800"/>
    <cellStyle name="40% - 着色 2 2" xfId="2801"/>
    <cellStyle name="40% - 着色 3" xfId="2802"/>
    <cellStyle name="40% - 着色 3 2" xfId="2803"/>
    <cellStyle name="40% - 着色 4 2" xfId="2804"/>
    <cellStyle name="40% - 着色 5" xfId="2805"/>
    <cellStyle name="60% - 强调文字颜色 6 6 2 2" xfId="2806"/>
    <cellStyle name="40% - 着色 6" xfId="2807"/>
    <cellStyle name="常规 2 2 2 2 4_2015财政决算公开" xfId="2808"/>
    <cellStyle name="常规 6 3 3" xfId="2809"/>
    <cellStyle name="40% - 着色 6 2" xfId="2810"/>
    <cellStyle name="60% - 强调文字颜色 1 2" xfId="2811"/>
    <cellStyle name="60% - 强调文字颜色 1 2 2" xfId="2812"/>
    <cellStyle name="60% - 强调文字颜色 1 2 2 2 2" xfId="2813"/>
    <cellStyle name="60% - 强调文字颜色 5 6" xfId="2814"/>
    <cellStyle name="60% - 强调文字颜色 1 2 2 2 2 2" xfId="2815"/>
    <cellStyle name="常规 3 2 4 2" xfId="2816"/>
    <cellStyle name="60% - 强调文字颜色 1 2 2 2 3" xfId="2817"/>
    <cellStyle name="60% - 强调文字颜色 1 2 2 3" xfId="2818"/>
    <cellStyle name="60% - 强调文字颜色 1 2 2 4" xfId="2819"/>
    <cellStyle name="60% - 强调文字颜色 1 2 3 2" xfId="2820"/>
    <cellStyle name="60% - 强调文字颜色 1 2 3 2 2" xfId="2821"/>
    <cellStyle name="好 3 2 2 2 2" xfId="2822"/>
    <cellStyle name="60% - 强调文字颜色 1 2 3 2 3" xfId="2823"/>
    <cellStyle name="60% - 强调文字颜色 1 2 3 3" xfId="2824"/>
    <cellStyle name="60% - 强调文字颜色 1 2 3 3 2" xfId="2825"/>
    <cellStyle name="60% - 强调文字颜色 1 2 3 4" xfId="2826"/>
    <cellStyle name="60% - 强调文字颜色 1 2 3 5" xfId="2827"/>
    <cellStyle name="标题 5 2_2015财政决算公开" xfId="2828"/>
    <cellStyle name="60% - 强调文字颜色 1 2 4" xfId="2829"/>
    <cellStyle name="60% - 强调文字颜色 1 2 4 2" xfId="2830"/>
    <cellStyle name="60% - 强调文字颜色 1 2 4 2 2" xfId="2831"/>
    <cellStyle name="货币 2 2 4 4" xfId="2832"/>
    <cellStyle name="常规 10 2 2 2" xfId="2833"/>
    <cellStyle name="60% - 强调文字颜色 1 2 4 3" xfId="2834"/>
    <cellStyle name="输入 4 2 3" xfId="2835"/>
    <cellStyle name="Calc Currency (0) 2" xfId="2836"/>
    <cellStyle name="60% - 强调文字颜色 1 2 5" xfId="2837"/>
    <cellStyle name="60% - 强调文字颜色 1 2 5 2" xfId="2838"/>
    <cellStyle name="标题 2 2 3 2 2" xfId="2839"/>
    <cellStyle name="货币 2 6 2" xfId="2840"/>
    <cellStyle name="60% - 强调文字颜色 1 2 6" xfId="2841"/>
    <cellStyle name="60% - 强调文字颜色 1 2 7" xfId="2842"/>
    <cellStyle name="链接单元格 6 2" xfId="2843"/>
    <cellStyle name="货币 2 6 3" xfId="2844"/>
    <cellStyle name="60% - 强调文字颜色 1 2_2015财政决算公开" xfId="2845"/>
    <cellStyle name="60% - 强调文字颜色 1 3" xfId="2846"/>
    <cellStyle name="60% - 强调文字颜色 1 3 2" xfId="2847"/>
    <cellStyle name="常规 8 3" xfId="2848"/>
    <cellStyle name="60% - 强调文字颜色 1 3 2 2 2" xfId="2849"/>
    <cellStyle name="常规 4 2 4 2" xfId="2850"/>
    <cellStyle name="常规 4 6 2" xfId="2851"/>
    <cellStyle name="常规 8 4" xfId="2852"/>
    <cellStyle name="60% - 强调文字颜色 1 3 2 2 3" xfId="2853"/>
    <cellStyle name="60% - 强调文字颜色 1 3 2 4" xfId="2854"/>
    <cellStyle name="60% - 强调文字颜色 1 3 3" xfId="2855"/>
    <cellStyle name="60% - 强调文字颜色 1 3 3 2" xfId="2856"/>
    <cellStyle name="60% - 强调文字颜色 1 3 3 2 2" xfId="2857"/>
    <cellStyle name="常规 2_2012-2013年“三公”经费预决算情况汇总表样" xfId="2858"/>
    <cellStyle name="60% - 强调文字颜色 1 3 3 3" xfId="2859"/>
    <cellStyle name="60% - 强调文字颜色 1 3 4" xfId="2860"/>
    <cellStyle name="60% - 强调文字颜色 1 3 4 2" xfId="2861"/>
    <cellStyle name="60% - 强调文字颜色 1 4" xfId="2862"/>
    <cellStyle name="常规 2 4 2 4 2" xfId="2863"/>
    <cellStyle name="60% - 强调文字颜色 1 4 2" xfId="2864"/>
    <cellStyle name="常规 2 4 2 4 2 2" xfId="2865"/>
    <cellStyle name="60% - 强调文字颜色 1 4 2 2 2" xfId="2866"/>
    <cellStyle name="货币 2 10 2" xfId="2867"/>
    <cellStyle name="60% - 强调文字颜色 1 4 3" xfId="2868"/>
    <cellStyle name="60% - 强调文字颜色 1 4 3 2" xfId="2869"/>
    <cellStyle name="60% - 强调文字颜色 1 4 4" xfId="2870"/>
    <cellStyle name="60% - 强调文字颜色 1 5" xfId="2871"/>
    <cellStyle name="常规 2 4 2 4 3" xfId="2872"/>
    <cellStyle name="60% - 强调文字颜色 1 5 2" xfId="2873"/>
    <cellStyle name="常规 2 4 2 4 3 2" xfId="2874"/>
    <cellStyle name="60% - 强调文字颜色 1 5 2 3" xfId="2875"/>
    <cellStyle name="60% - 强调文字颜色 1 5 3" xfId="2876"/>
    <cellStyle name="60% - 强调文字颜色 1 5 3 2" xfId="2877"/>
    <cellStyle name="货币 3 4 2 2" xfId="2878"/>
    <cellStyle name="60% - 强调文字颜色 1 5 4" xfId="2879"/>
    <cellStyle name="60% - 强调文字颜色 1 6" xfId="2880"/>
    <cellStyle name="常规 2 4 2 4 4" xfId="2881"/>
    <cellStyle name="60% - 强调文字颜色 1 6 2" xfId="2882"/>
    <cellStyle name="常规 2 4 2 4 4 2" xfId="2883"/>
    <cellStyle name="60% - 强调文字颜色 1 6 3" xfId="2884"/>
    <cellStyle name="60% - 强调文字颜色 1 7" xfId="2885"/>
    <cellStyle name="标题 3 3 2 2" xfId="2886"/>
    <cellStyle name="常规 2 4 2 4 5" xfId="2887"/>
    <cellStyle name="60% - 强调文字颜色 1 7 2" xfId="2888"/>
    <cellStyle name="标题 3 3 2 2 2" xfId="2889"/>
    <cellStyle name="60% - 强调文字颜色 1 8" xfId="2890"/>
    <cellStyle name="标题 3 3 2 3" xfId="2891"/>
    <cellStyle name="60% - 强调文字颜色 2 2" xfId="2892"/>
    <cellStyle name="60% - 强调文字颜色 2 2 2" xfId="2893"/>
    <cellStyle name="差 7" xfId="2894"/>
    <cellStyle name="60% - 强调文字颜色 2 2 2 2" xfId="2895"/>
    <cellStyle name="差 7 2" xfId="2896"/>
    <cellStyle name="60% - 强调文字颜色 2 2 2 2 2" xfId="2897"/>
    <cellStyle name="60% - 强调文字颜色 2 2 2 2 2 2" xfId="2898"/>
    <cellStyle name="差 8" xfId="2899"/>
    <cellStyle name="60% - 强调文字颜色 2 2 2 3" xfId="2900"/>
    <cellStyle name="常规 2 2 2 2 4" xfId="2901"/>
    <cellStyle name="60% - 强调文字颜色 2 2 2 3 2" xfId="2902"/>
    <cellStyle name="货币 4 5 2" xfId="2903"/>
    <cellStyle name="60% - 强调文字颜色 2 2 2 4" xfId="2904"/>
    <cellStyle name="60% - 强调文字颜色 2 2 3 2" xfId="2905"/>
    <cellStyle name="60% - 强调文字颜色 3 2 4" xfId="2906"/>
    <cellStyle name="60% - 强调文字颜色 2 2 3 2 2" xfId="2907"/>
    <cellStyle name="60% - 强调文字颜色 3 2 4 2" xfId="2908"/>
    <cellStyle name="60% - 强调文字颜色 5 8" xfId="2909"/>
    <cellStyle name="60% - 强调文字颜色 2 2 3 2 2 2" xfId="2910"/>
    <cellStyle name="60% - 强调文字颜色 3 2 4 2 2" xfId="2911"/>
    <cellStyle name="60% - 强调文字颜色 2 2 3 3" xfId="2912"/>
    <cellStyle name="60% - 强调文字颜色 3 2 5" xfId="2913"/>
    <cellStyle name="comma zerodec 2" xfId="2914"/>
    <cellStyle name="常规 2 2 3 2 4" xfId="2915"/>
    <cellStyle name="千位分隔 2 2 7" xfId="2916"/>
    <cellStyle name="60% - 强调文字颜色 2 2 3 3 2" xfId="2917"/>
    <cellStyle name="60% - 强调文字颜色 3 2 5 2" xfId="2918"/>
    <cellStyle name="货币 4 6 2" xfId="2919"/>
    <cellStyle name="60% - 强调文字颜色 2 2 3 4" xfId="2920"/>
    <cellStyle name="60% - 强调文字颜色 3 2 6" xfId="2921"/>
    <cellStyle name="60% - 强调文字颜色 2 2 4" xfId="2922"/>
    <cellStyle name="60% - 强调文字颜色 2 2 4 2" xfId="2923"/>
    <cellStyle name="60% - 强调文字颜色 3 3 4" xfId="2924"/>
    <cellStyle name="60% - 强调文字颜色 2 2 4 2 2" xfId="2925"/>
    <cellStyle name="60% - 强调文字颜色 3 3 4 2" xfId="2926"/>
    <cellStyle name="60% - 强调文字颜色 2 2 5" xfId="2927"/>
    <cellStyle name="60% - 强调文字颜色 2 2 5 2" xfId="2928"/>
    <cellStyle name="60% - 强调文字颜色 3 4 4" xfId="2929"/>
    <cellStyle name="货币 3 6 2" xfId="2930"/>
    <cellStyle name="60% - 强调文字颜色 2 2 6" xfId="2931"/>
    <cellStyle name="货币 2 2 2 4 5" xfId="2932"/>
    <cellStyle name="60% - 强调文字颜色 2 2_2015财政决算公开" xfId="2933"/>
    <cellStyle name="60% - 强调文字颜色 2 3 2" xfId="2934"/>
    <cellStyle name="60% - 强调文字颜色 2 3 4" xfId="2935"/>
    <cellStyle name="60% - 强调文字颜色 2 3 4 2" xfId="2936"/>
    <cellStyle name="60% - 强调文字颜色 4 3 4" xfId="2937"/>
    <cellStyle name="检查单元格 2 2 3" xfId="2938"/>
    <cellStyle name="注释 4 2" xfId="2939"/>
    <cellStyle name="常规 17" xfId="2940"/>
    <cellStyle name="常规 22" xfId="2941"/>
    <cellStyle name="60% - 强调文字颜色 2 4" xfId="2942"/>
    <cellStyle name="常规 2 4 2 5 2" xfId="2943"/>
    <cellStyle name="60% - 强调文字颜色 2 4 2" xfId="2944"/>
    <cellStyle name="60% - 强调文字颜色 2 4 2 2" xfId="2945"/>
    <cellStyle name="60% - 强调文字颜色 2 4 2 2 2" xfId="2946"/>
    <cellStyle name="60% - 强调文字颜色 2 4 2 3" xfId="2947"/>
    <cellStyle name="60% - 强调文字颜色 2 4 3 2" xfId="2948"/>
    <cellStyle name="60% - 强调文字颜色 5 2 4" xfId="2949"/>
    <cellStyle name="60% - 强调文字颜色 2 4 4" xfId="2950"/>
    <cellStyle name="60% - 强调文字颜色 2 5" xfId="2951"/>
    <cellStyle name="60% - 强调文字颜色 2 5 2" xfId="2952"/>
    <cellStyle name="检查单元格 5 4" xfId="2953"/>
    <cellStyle name="60% - 强调文字颜色 2 5 2 2 2" xfId="2954"/>
    <cellStyle name="60% - 强调文字颜色 2 5 2 3" xfId="2955"/>
    <cellStyle name="60% - 强调文字颜色 2 5 3" xfId="2956"/>
    <cellStyle name="货币 3 5 2 2" xfId="2957"/>
    <cellStyle name="60% - 强调文字颜色 2 5 4" xfId="2958"/>
    <cellStyle name="60% - 强调文字颜色 2 6" xfId="2959"/>
    <cellStyle name="60% - 强调文字颜色 2 6 2" xfId="2960"/>
    <cellStyle name="60% - 强调文字颜色 2 6 2 2" xfId="2961"/>
    <cellStyle name="60% - 强调文字颜色 2 6 3" xfId="2962"/>
    <cellStyle name="60% - 强调文字颜色 2 7" xfId="2963"/>
    <cellStyle name="标题 3 3 3 2" xfId="2964"/>
    <cellStyle name="60% - 强调文字颜色 2 8" xfId="2965"/>
    <cellStyle name="60% - 强调文字颜色 2 9" xfId="2966"/>
    <cellStyle name="60% - 强调文字颜色 3 2" xfId="2967"/>
    <cellStyle name="60% - 强调文字颜色 3 2 2" xfId="2968"/>
    <cellStyle name="60% - 强调文字颜色 3 2 2 2" xfId="2969"/>
    <cellStyle name="60% - 强调文字颜色 3 2 2 2 2" xfId="2970"/>
    <cellStyle name="60% - 强调文字颜色 3 2 2 2 2 2" xfId="2971"/>
    <cellStyle name="60% - 强调文字颜色 3 2 2 3" xfId="2972"/>
    <cellStyle name="60% - 强调文字颜色 3 2 2 3 2" xfId="2973"/>
    <cellStyle name="60% - 强调文字颜色 3 2 2 4" xfId="2974"/>
    <cellStyle name="60% - 强调文字颜色 3 2 3" xfId="2975"/>
    <cellStyle name="60% - 强调文字颜色 3 2 3 2" xfId="2976"/>
    <cellStyle name="超级链接 4" xfId="2977"/>
    <cellStyle name="60% - 强调文字颜色 3 2 3 3" xfId="2978"/>
    <cellStyle name="超级链接 5" xfId="2979"/>
    <cellStyle name="60% - 强调文字颜色 3 2 3 3 2" xfId="2980"/>
    <cellStyle name="常规 13_2015财政决算公开" xfId="2981"/>
    <cellStyle name="60% - 强调文字颜色 3 2 3 4" xfId="2982"/>
    <cellStyle name="60% - 强调文字颜色 3 2 3 5" xfId="2983"/>
    <cellStyle name="60% - 强调文字颜色 3 2_2015财政决算公开" xfId="2984"/>
    <cellStyle name="60% - 强调文字颜色 3 3 2 2" xfId="2985"/>
    <cellStyle name="60% - 强调文字颜色 3 3 2 2 2" xfId="2986"/>
    <cellStyle name="60% - 强调文字颜色 3 3 2 2 2 2" xfId="2987"/>
    <cellStyle name="常规 2 5" xfId="2988"/>
    <cellStyle name="60% - 强调文字颜色 3 3 2 3" xfId="2989"/>
    <cellStyle name="60% - 强调文字颜色 3 3 2 3 2" xfId="2990"/>
    <cellStyle name="60% - 强调文字颜色 3 3 2 4" xfId="2991"/>
    <cellStyle name="60% - 强调文字颜色 3 3 3" xfId="2992"/>
    <cellStyle name="60% - 强调文字颜色 3 3 3 2" xfId="2993"/>
    <cellStyle name="60% - 强调文字颜色 3 3 3 3" xfId="2994"/>
    <cellStyle name="60% - 强调文字颜色 3 4 2" xfId="2995"/>
    <cellStyle name="60% - 强调文字颜色 3 4 2 2" xfId="2996"/>
    <cellStyle name="60% - 强调文字颜色 3 4 2 2 2" xfId="2997"/>
    <cellStyle name="货币 2 2 2 4 4" xfId="2998"/>
    <cellStyle name="链接单元格 2" xfId="2999"/>
    <cellStyle name="60% - 强调文字颜色 3 4 2 3" xfId="3000"/>
    <cellStyle name="60% - 强调文字颜色 3 4 3" xfId="3001"/>
    <cellStyle name="60% - 强调文字颜色 3 4 3 2" xfId="3002"/>
    <cellStyle name="标题 1 2 3 2 2" xfId="3003"/>
    <cellStyle name="60% - 强调文字颜色 3 5" xfId="3004"/>
    <cellStyle name="60% - 强调文字颜色 3 5 2" xfId="3005"/>
    <cellStyle name="60% - 强调文字颜色 3 5 2 2" xfId="3006"/>
    <cellStyle name="60% - 强调文字颜色 3 5 2 2 2" xfId="3007"/>
    <cellStyle name="超级链接" xfId="3008"/>
    <cellStyle name="常规 2 3 10" xfId="3009"/>
    <cellStyle name="60% - 强调文字颜色 3 5 2 3" xfId="3010"/>
    <cellStyle name="60% - 强调文字颜色 3 5 3" xfId="3011"/>
    <cellStyle name="60% - 强调文字颜色 3 5 3 2" xfId="3012"/>
    <cellStyle name="货币 3 6 2 2" xfId="3013"/>
    <cellStyle name="60% - 强调文字颜色 3 5 4" xfId="3014"/>
    <cellStyle name="60% - 强调文字颜色 3 6" xfId="3015"/>
    <cellStyle name="60% - 强调文字颜色 3 6 2" xfId="3016"/>
    <cellStyle name="60% - 强调文字颜色 3 6 2 2" xfId="3017"/>
    <cellStyle name="60% - 强调文字颜色 3 6 3" xfId="3018"/>
    <cellStyle name="60% - 强调文字颜色 3 7" xfId="3019"/>
    <cellStyle name="60% - 强调文字颜色 3 7 2" xfId="3020"/>
    <cellStyle name="60% - 强调文字颜色 3 8" xfId="3021"/>
    <cellStyle name="60% - 强调文字颜色 3 9" xfId="3022"/>
    <cellStyle name="60% - 强调文字颜色 4 2" xfId="3023"/>
    <cellStyle name="60% - 强调文字颜色 4 2 3 5" xfId="3024"/>
    <cellStyle name="强调文字颜色 1 2 2 3" xfId="3025"/>
    <cellStyle name="60% - 强调文字颜色 4 2_2015财政决算公开" xfId="3026"/>
    <cellStyle name="常规 15" xfId="3027"/>
    <cellStyle name="常规 20" xfId="3028"/>
    <cellStyle name="60% - 强调文字颜色 4 3 2" xfId="3029"/>
    <cellStyle name="百分比 2 6" xfId="3030"/>
    <cellStyle name="常规 15 2" xfId="3031"/>
    <cellStyle name="常规 20 2" xfId="3032"/>
    <cellStyle name="60% - 强调文字颜色 4 3 2 2" xfId="3033"/>
    <cellStyle name="常规 15 2 2" xfId="3034"/>
    <cellStyle name="常规 20 2 2" xfId="3035"/>
    <cellStyle name="60% - 强调文字颜色 4 3 2 2 2" xfId="3036"/>
    <cellStyle name="60% - 强调文字颜色 4 3 2 2 2 2" xfId="3037"/>
    <cellStyle name="60% - 强调文字颜色 6 2 4 3" xfId="3038"/>
    <cellStyle name="常规 15 3" xfId="3039"/>
    <cellStyle name="常规 20 3" xfId="3040"/>
    <cellStyle name="常规 5 2 2 2 2" xfId="3041"/>
    <cellStyle name="60% - 强调文字颜色 4 3 2 3" xfId="3042"/>
    <cellStyle name="常规 15 3 2" xfId="3043"/>
    <cellStyle name="60% - 强调文字颜色 4 3 2 3 2" xfId="3044"/>
    <cellStyle name="常规 15 4" xfId="3045"/>
    <cellStyle name="货币 2 3 7 2" xfId="3046"/>
    <cellStyle name="60% - 强调文字颜色 4 3 2 4" xfId="3047"/>
    <cellStyle name="60% - 强调文字颜色 4 3 3" xfId="3048"/>
    <cellStyle name="检查单元格 2 2 2" xfId="3049"/>
    <cellStyle name="常规 16" xfId="3050"/>
    <cellStyle name="常规 21" xfId="3051"/>
    <cellStyle name="60% - 强调文字颜色 4 3 3 2" xfId="3052"/>
    <cellStyle name="检查单元格 2 2 2 2" xfId="3053"/>
    <cellStyle name="百分比 3 6" xfId="3054"/>
    <cellStyle name="常规 16 2" xfId="3055"/>
    <cellStyle name="常规 21 2" xfId="3056"/>
    <cellStyle name="60% - 强调文字颜色 4 3 3 2 2" xfId="3057"/>
    <cellStyle name="检查单元格 2 2 2 2 2" xfId="3058"/>
    <cellStyle name="标题 8" xfId="3059"/>
    <cellStyle name="常规 16 2 2" xfId="3060"/>
    <cellStyle name="常规 21 2 2" xfId="3061"/>
    <cellStyle name="60% - 强调文字颜色 4 3 3 3" xfId="3062"/>
    <cellStyle name="检查单元格 2 2 2 3" xfId="3063"/>
    <cellStyle name="常规 16 3" xfId="3064"/>
    <cellStyle name="常规 21 3" xfId="3065"/>
    <cellStyle name="常规 5 2 2 3 2" xfId="3066"/>
    <cellStyle name="60% - 强调文字颜色 4 3 4 2" xfId="3067"/>
    <cellStyle name="检查单元格 2 2 3 2" xfId="3068"/>
    <cellStyle name="注释 4 2 2" xfId="3069"/>
    <cellStyle name="常规 17 2" xfId="3070"/>
    <cellStyle name="常规 22 2" xfId="3071"/>
    <cellStyle name="60% - 强调文字颜色 4 4" xfId="3072"/>
    <cellStyle name="常规 2 4 2 7 2" xfId="3073"/>
    <cellStyle name="常规 65" xfId="3074"/>
    <cellStyle name="常规 70" xfId="3075"/>
    <cellStyle name="60% - 强调文字颜色 4 4 2" xfId="3076"/>
    <cellStyle name="60% - 强调文字颜色 4 4 3" xfId="3077"/>
    <cellStyle name="差_全国友协2010年度中央部门决算（草案）" xfId="3078"/>
    <cellStyle name="检查单元格 2 3 2" xfId="3079"/>
    <cellStyle name="常规 66" xfId="3080"/>
    <cellStyle name="常规 71" xfId="3081"/>
    <cellStyle name="60% - 强调文字颜色 4 4 4" xfId="3082"/>
    <cellStyle name="检查单元格 2 3 3" xfId="3083"/>
    <cellStyle name="注释 5 2" xfId="3084"/>
    <cellStyle name="常规 67" xfId="3085"/>
    <cellStyle name="常规 72" xfId="3086"/>
    <cellStyle name="计算 2 4 2 2" xfId="3087"/>
    <cellStyle name="60% - 强调文字颜色 4 5" xfId="3088"/>
    <cellStyle name="60% - 强调文字颜色 4 5 2" xfId="3089"/>
    <cellStyle name="60% - 强调文字颜色 4 5 3" xfId="3090"/>
    <cellStyle name="检查单元格 2 4 2" xfId="3091"/>
    <cellStyle name="60% - 强调文字颜色 4 5 3 2" xfId="3092"/>
    <cellStyle name="检查单元格 2 4 2 2" xfId="3093"/>
    <cellStyle name="60% - 强调文字颜色 4 5 4" xfId="3094"/>
    <cellStyle name="检查单元格 2 4 3" xfId="3095"/>
    <cellStyle name="60% - 强调文字颜色 4 6" xfId="3096"/>
    <cellStyle name="超级链接 2 4" xfId="3097"/>
    <cellStyle name="60% - 强调文字颜色 4 6 2" xfId="3098"/>
    <cellStyle name="60% - 强调文字颜色 4 6 2 2" xfId="3099"/>
    <cellStyle name="60% - 强调文字颜色 4 6 3" xfId="3100"/>
    <cellStyle name="检查单元格 2 5 2" xfId="3101"/>
    <cellStyle name="60% - 强调文字颜色 4 7" xfId="3102"/>
    <cellStyle name="60% - 强调文字颜色 4 7 2" xfId="3103"/>
    <cellStyle name="60% - 强调文字颜色 4 8" xfId="3104"/>
    <cellStyle name="60% - 强调文字颜色 4 9" xfId="3105"/>
    <cellStyle name="60% - 强调文字颜色 5 2" xfId="3106"/>
    <cellStyle name="60% - 强调文字颜色 5 2 2" xfId="3107"/>
    <cellStyle name="60% - 强调文字颜色 5 2 2 2" xfId="3108"/>
    <cellStyle name="常规 14 5" xfId="3109"/>
    <cellStyle name="60% - 强调文字颜色 5 2 2 2 2" xfId="3110"/>
    <cellStyle name="60% - 强调文字颜色 5 2 2 2 2 2" xfId="3111"/>
    <cellStyle name="常规 14 6" xfId="3112"/>
    <cellStyle name="60% - 强调文字颜色 5 2 2 2 3" xfId="3113"/>
    <cellStyle name="适中 2" xfId="3114"/>
    <cellStyle name="60% - 强调文字颜色 5 2 2 3" xfId="3115"/>
    <cellStyle name="常规 15 5" xfId="3116"/>
    <cellStyle name="适中 2 2" xfId="3117"/>
    <cellStyle name="60% - 强调文字颜色 5 2 2 3 2" xfId="3118"/>
    <cellStyle name="常规 28 2 2" xfId="3119"/>
    <cellStyle name="货币 3 2 7 2" xfId="3120"/>
    <cellStyle name="适中 3" xfId="3121"/>
    <cellStyle name="60% - 强调文字颜色 5 2 2 4" xfId="3122"/>
    <cellStyle name="Fixed 2" xfId="3123"/>
    <cellStyle name="60% - 强调文字颜色 5 2 3 2" xfId="3124"/>
    <cellStyle name="60% - 强调文字颜色 5 2 3 2 2" xfId="3125"/>
    <cellStyle name="后继超级链接 2 3" xfId="3126"/>
    <cellStyle name="60% - 强调文字颜色 5 2 3 2 2 2" xfId="3127"/>
    <cellStyle name="60% - 强调文字颜色 5 2 3 2 3" xfId="3128"/>
    <cellStyle name="60% - 强调文字颜色 5 2 3 3" xfId="3129"/>
    <cellStyle name="60% - 强调文字颜色 5 2 3 4" xfId="3130"/>
    <cellStyle name="60% - 强调文字颜色 5 2 4 2" xfId="3131"/>
    <cellStyle name="货币 2 11" xfId="3132"/>
    <cellStyle name="60% - 强调文字颜色 5 2 4 2 2" xfId="3133"/>
    <cellStyle name="60% - 强调文字颜色 5 2 4 3" xfId="3134"/>
    <cellStyle name="60% - 强调文字颜色 5 2 5" xfId="3135"/>
    <cellStyle name="解释性文本 2 2 2" xfId="3136"/>
    <cellStyle name="60% - 强调文字颜色 5 2 5 2" xfId="3137"/>
    <cellStyle name="解释性文本 2 2 2 2" xfId="3138"/>
    <cellStyle name="60% - 强调文字颜色 5 2 6" xfId="3139"/>
    <cellStyle name="解释性文本 2 2 3" xfId="3140"/>
    <cellStyle name="千位分隔 3 10" xfId="3141"/>
    <cellStyle name="60% - 强调文字颜色 5 2_2015财政决算公开" xfId="3142"/>
    <cellStyle name="60% - 强调文字颜色 5 3" xfId="3143"/>
    <cellStyle name="60% - 强调文字颜色 5 3 2" xfId="3144"/>
    <cellStyle name="60% - 强调文字颜色 5 3 2 2 2 2" xfId="3145"/>
    <cellStyle name="60% - 强调文字颜色 5 3 2 2 3" xfId="3146"/>
    <cellStyle name="常规 29 2 2" xfId="3147"/>
    <cellStyle name="60% - 强调文字颜色 5 3 2 4" xfId="3148"/>
    <cellStyle name="60% - 强调文字颜色 5 3 3" xfId="3149"/>
    <cellStyle name="检查单元格 3 2 2" xfId="3150"/>
    <cellStyle name="60% - 强调文字颜色 5 3 3 2 2" xfId="3151"/>
    <cellStyle name="检查单元格 3 2 2 2 2" xfId="3152"/>
    <cellStyle name="60% - 强调文字颜色 5 3 3 3" xfId="3153"/>
    <cellStyle name="检查单元格 3 2 2 3" xfId="3154"/>
    <cellStyle name="60% - 强调文字颜色 5 3 4" xfId="3155"/>
    <cellStyle name="检查单元格 3 2 3" xfId="3156"/>
    <cellStyle name="60% - 强调文字颜色 5 3 4 2" xfId="3157"/>
    <cellStyle name="检查单元格 3 2 3 2" xfId="3158"/>
    <cellStyle name="60% - 强调文字颜色 5 4" xfId="3159"/>
    <cellStyle name="60% - 强调文字颜色 5 4 2" xfId="3160"/>
    <cellStyle name="60% - 强调文字颜色 5 4 3" xfId="3161"/>
    <cellStyle name="检查单元格 3 3 2" xfId="3162"/>
    <cellStyle name="60% - 强调文字颜色 5 4 3 2" xfId="3163"/>
    <cellStyle name="检查单元格 3 3 2 2" xfId="3164"/>
    <cellStyle name="标题 1 2 5" xfId="3165"/>
    <cellStyle name="60% - 强调文字颜色 5 4 4" xfId="3166"/>
    <cellStyle name="检查单元格 3 3 3" xfId="3167"/>
    <cellStyle name="60% - 强调文字颜色 5 5" xfId="3168"/>
    <cellStyle name="60% - 强调文字颜色 5 5 2" xfId="3169"/>
    <cellStyle name="60% - 强调文字颜色 5 5 3" xfId="3170"/>
    <cellStyle name="检查单元格 3 4 2" xfId="3171"/>
    <cellStyle name="60% - 强调文字颜色 5 5 4" xfId="3172"/>
    <cellStyle name="60% - 强调文字颜色 5 6 2" xfId="3173"/>
    <cellStyle name="60% - 强调文字颜色 5 6 2 2" xfId="3174"/>
    <cellStyle name="60% - 强调文字颜色 5 6 3" xfId="3175"/>
    <cellStyle name="60% - 强调文字颜色 5 7" xfId="3176"/>
    <cellStyle name="60% - 强调文字颜色 5 7 2" xfId="3177"/>
    <cellStyle name="60% - 强调文字颜色 6 2" xfId="3178"/>
    <cellStyle name="60% - 强调文字颜色 6 2 2" xfId="3179"/>
    <cellStyle name="60% - 强调文字颜色 6 2 2 2" xfId="3180"/>
    <cellStyle name="60% - 强调文字颜色 6 2 2 2 2" xfId="3181"/>
    <cellStyle name="60% - 强调文字颜色 6 2 2 2 2 2" xfId="3182"/>
    <cellStyle name="60% - 强调文字颜色 6 2 2 2 3" xfId="3183"/>
    <cellStyle name="60% - 强调文字颜色 6 2 2 3" xfId="3184"/>
    <cellStyle name="60% - 强调文字颜色 6 2 2 3 2" xfId="3185"/>
    <cellStyle name="货币 4 2 7 2" xfId="3186"/>
    <cellStyle name="60% - 强调文字颜色 6 2 2 4" xfId="3187"/>
    <cellStyle name="60% - 强调文字颜色 6 2 3" xfId="3188"/>
    <cellStyle name="60% - 强调文字颜色 6 2 3 2" xfId="3189"/>
    <cellStyle name="千位分隔 3 2 4 5" xfId="3190"/>
    <cellStyle name="60% - 强调文字颜色 6 2 3 2 2" xfId="3191"/>
    <cellStyle name="标题 1 2_2015财政决算公开" xfId="3192"/>
    <cellStyle name="60% - 强调文字颜色 6 2 3 2 2 2" xfId="3193"/>
    <cellStyle name="60% - 强调文字颜色 6 2 3 2 3" xfId="3194"/>
    <cellStyle name="60% - 强调文字颜色 6 2 3 3" xfId="3195"/>
    <cellStyle name="60% - 强调文字颜色 6 2 3 4" xfId="3196"/>
    <cellStyle name="60% - 强调文字颜色 6 2 3 5" xfId="3197"/>
    <cellStyle name="60% - 强调文字颜色 6 2 4 2" xfId="3198"/>
    <cellStyle name="汇总 4 3" xfId="3199"/>
    <cellStyle name="60% - 强调文字颜色 6 2 4 2 2" xfId="3200"/>
    <cellStyle name="60% - 强调文字颜色 6 2 5" xfId="3201"/>
    <cellStyle name="解释性文本 3 2 2" xfId="3202"/>
    <cellStyle name="60% - 强调文字颜色 6 2 6" xfId="3203"/>
    <cellStyle name="解释性文本 3 2 3" xfId="3204"/>
    <cellStyle name="60% - 强调文字颜色 6 3" xfId="3205"/>
    <cellStyle name="60% - 强调文字颜色 6 3 2" xfId="3206"/>
    <cellStyle name="60% - 强调文字颜色 6 3 2 4" xfId="3207"/>
    <cellStyle name="小数 2 2 2" xfId="3208"/>
    <cellStyle name="60% - 强调文字颜色 6 3 3" xfId="3209"/>
    <cellStyle name="检查单元格 4 2 2" xfId="3210"/>
    <cellStyle name="千位分隔 4 2 4 5" xfId="3211"/>
    <cellStyle name="60% - 强调文字颜色 6 3 3 2 2" xfId="3212"/>
    <cellStyle name="常规 4 2 2 9" xfId="3213"/>
    <cellStyle name="60% - 强调文字颜色 6 3 3 3" xfId="3214"/>
    <cellStyle name="小数 2 2 3" xfId="3215"/>
    <cellStyle name="60% - 强调文字颜色 6 3 4" xfId="3216"/>
    <cellStyle name="检查单元格 4 2 3" xfId="3217"/>
    <cellStyle name="60% - 强调文字颜色 6 3 4 2" xfId="3218"/>
    <cellStyle name="60% - 强调文字颜色 6 3 5" xfId="3219"/>
    <cellStyle name="解释性文本 3 3 2" xfId="3220"/>
    <cellStyle name="百分比 3 2 2" xfId="3221"/>
    <cellStyle name="60% - 强调文字颜色 6 4" xfId="3222"/>
    <cellStyle name="千位分隔 2 2 3 4" xfId="3223"/>
    <cellStyle name="百分比 3 2 2 2" xfId="3224"/>
    <cellStyle name="60% - 强调文字颜色 6 4 2" xfId="3225"/>
    <cellStyle name="小数 2 3 2" xfId="3226"/>
    <cellStyle name="60% - 强调文字颜色 6 4 3" xfId="3227"/>
    <cellStyle name="检查单元格 4 3 2" xfId="3228"/>
    <cellStyle name="千位分隔 2 2 3 5" xfId="3229"/>
    <cellStyle name="百分比 3 2 2 3" xfId="3230"/>
    <cellStyle name="60% - 强调文字颜色 6 4 3 2" xfId="3231"/>
    <cellStyle name="60% - 强调文字颜色 6 4 4" xfId="3232"/>
    <cellStyle name="百分比 3 2 3" xfId="3233"/>
    <cellStyle name="60% - 强调文字颜色 6 5" xfId="3234"/>
    <cellStyle name="60% - 强调文字颜色 6 5 2 2 2" xfId="3235"/>
    <cellStyle name="Header1" xfId="3236"/>
    <cellStyle name="60% - 强调文字颜色 6 5 2 3" xfId="3237"/>
    <cellStyle name="60% - 强调文字颜色 6 5 3 2" xfId="3238"/>
    <cellStyle name="60% - 强调文字颜色 6 5 4" xfId="3239"/>
    <cellStyle name="60% - 强调文字颜色 6 6" xfId="3240"/>
    <cellStyle name="常规 3 2 4 2 2" xfId="3241"/>
    <cellStyle name="百分比 3 2 4" xfId="3242"/>
    <cellStyle name="常规 2 2 3 8" xfId="3243"/>
    <cellStyle name="60% - 强调文字颜色 6 6 2" xfId="3244"/>
    <cellStyle name="60% - 强调文字颜色 6 6 3" xfId="3245"/>
    <cellStyle name="60% - 强调文字颜色 6 7" xfId="3246"/>
    <cellStyle name="60% - 强调文字颜色 6 8" xfId="3247"/>
    <cellStyle name="常规 12 2 2 2 2" xfId="3248"/>
    <cellStyle name="强调文字颜色 5 3 4 2" xfId="3249"/>
    <cellStyle name="60% - 着色 1" xfId="3250"/>
    <cellStyle name="60% - 着色 1 2" xfId="3251"/>
    <cellStyle name="60% - 着色 2" xfId="3252"/>
    <cellStyle name="常规 2 2 11" xfId="3253"/>
    <cellStyle name="适中 2 2 3" xfId="3254"/>
    <cellStyle name="60% - 着色 2 2" xfId="3255"/>
    <cellStyle name="60% - 着色 3" xfId="3256"/>
    <cellStyle name="适中 2 3 3" xfId="3257"/>
    <cellStyle name="60% - 着色 3 2" xfId="3258"/>
    <cellStyle name="60% - 着色 4" xfId="3259"/>
    <cellStyle name="60% - 着色 5" xfId="3260"/>
    <cellStyle name="适中 3 2 2 2" xfId="3261"/>
    <cellStyle name="60% - 着色 6" xfId="3262"/>
    <cellStyle name="Calc Currency (0)" xfId="3263"/>
    <cellStyle name="常规 3 6 2" xfId="3264"/>
    <cellStyle name="Comma [0] 2" xfId="3265"/>
    <cellStyle name="comma zerodec" xfId="3266"/>
    <cellStyle name="常规 2 2" xfId="3267"/>
    <cellStyle name="Comma_1995" xfId="3268"/>
    <cellStyle name="Currency [0]" xfId="3269"/>
    <cellStyle name="Currency [0] 2" xfId="3270"/>
    <cellStyle name="Currency1 2" xfId="3271"/>
    <cellStyle name="计算 6 2 2" xfId="3272"/>
    <cellStyle name="计算 5 2 3" xfId="3273"/>
    <cellStyle name="Date" xfId="3274"/>
    <cellStyle name="Date 2" xfId="3275"/>
    <cellStyle name="货币 3 2 4 4 2" xfId="3276"/>
    <cellStyle name="千位分隔 3 11" xfId="3277"/>
    <cellStyle name="Dollar (zero dec)" xfId="3278"/>
    <cellStyle name="Dollar (zero dec) 2" xfId="3279"/>
    <cellStyle name="常规 28 2" xfId="3280"/>
    <cellStyle name="常规 33 2" xfId="3281"/>
    <cellStyle name="货币 3 2 7" xfId="3282"/>
    <cellStyle name="Fixed" xfId="3283"/>
    <cellStyle name="Header1 2" xfId="3284"/>
    <cellStyle name="强调文字颜色 5 2 3" xfId="3285"/>
    <cellStyle name="标题 5 2 3_2015财政决算公开" xfId="3286"/>
    <cellStyle name="Header2" xfId="3287"/>
    <cellStyle name="Header2 2" xfId="3288"/>
    <cellStyle name="HEADING1 2" xfId="3289"/>
    <cellStyle name="HEADING2" xfId="3290"/>
    <cellStyle name="HEADING2 2" xfId="3291"/>
    <cellStyle name="Normal_#10-Headcount" xfId="3292"/>
    <cellStyle name="常规 2 3 2 9" xfId="3293"/>
    <cellStyle name="Total" xfId="3294"/>
    <cellStyle name="标题 3 2_2015财政决算公开" xfId="3295"/>
    <cellStyle name="表标题 3" xfId="3296"/>
    <cellStyle name="Total 2" xfId="3297"/>
    <cellStyle name="百分比 2" xfId="3298"/>
    <cellStyle name="常规 2 5 2 2 3" xfId="3299"/>
    <cellStyle name="检查单元格 6 3" xfId="3300"/>
    <cellStyle name="常规 10 3_2015财政决算公开" xfId="3301"/>
    <cellStyle name="百分比 2 2 2" xfId="3302"/>
    <cellStyle name="百分比 2 2 2 2" xfId="3303"/>
    <cellStyle name="百分比 2 2 2 3" xfId="3304"/>
    <cellStyle name="百分比 2 2 2 3 2" xfId="3305"/>
    <cellStyle name="百分比 2 2 3" xfId="3306"/>
    <cellStyle name="百分比 2 2 3 2" xfId="3307"/>
    <cellStyle name="百分比 2 2 3 2 2" xfId="3308"/>
    <cellStyle name="百分比 2 2 3 3" xfId="3309"/>
    <cellStyle name="常规 3 2 3 2 2" xfId="3310"/>
    <cellStyle name="百分比 2 2 4" xfId="3311"/>
    <cellStyle name="百分比 2 2 5" xfId="3312"/>
    <cellStyle name="百分比 2 3 2" xfId="3313"/>
    <cellStyle name="百分比 2 3 2 2" xfId="3314"/>
    <cellStyle name="百分比 2 3 2 2 2" xfId="3315"/>
    <cellStyle name="百分比 2 3 2 3" xfId="3316"/>
    <cellStyle name="百分比 2 3 3" xfId="3317"/>
    <cellStyle name="百分比 2 3 3 2" xfId="3318"/>
    <cellStyle name="强调文字颜色 3 5 2 2" xfId="3319"/>
    <cellStyle name="常规 3 2 3 3 2" xfId="3320"/>
    <cellStyle name="百分比 2 3 4" xfId="3321"/>
    <cellStyle name="差 2 4 2" xfId="3322"/>
    <cellStyle name="百分比 2 4" xfId="3323"/>
    <cellStyle name="百分比 2 4 2" xfId="3324"/>
    <cellStyle name="百分比 2 4 2 2" xfId="3325"/>
    <cellStyle name="百分比 2 5" xfId="3326"/>
    <cellStyle name="百分比 2 5 2" xfId="3327"/>
    <cellStyle name="百分比 3" xfId="3328"/>
    <cellStyle name="常规 2 4 2 9" xfId="3329"/>
    <cellStyle name="百分比 3 2" xfId="3330"/>
    <cellStyle name="百分比 3 3 2" xfId="3331"/>
    <cellStyle name="百分比 3 3 2 2" xfId="3332"/>
    <cellStyle name="适中 4 2 2 2" xfId="3333"/>
    <cellStyle name="百分比 3 3 3" xfId="3334"/>
    <cellStyle name="百分比 3 4" xfId="3335"/>
    <cellStyle name="百分比 3 4 2" xfId="3336"/>
    <cellStyle name="百分比 3 5" xfId="3337"/>
    <cellStyle name="百分比 4 2" xfId="3338"/>
    <cellStyle name="常规 2 2 6" xfId="3339"/>
    <cellStyle name="百分比 4 2 2" xfId="3340"/>
    <cellStyle name="常规 2 2 6 2" xfId="3341"/>
    <cellStyle name="百分比 4 2 2 2" xfId="3342"/>
    <cellStyle name="千位分隔 3 2 3 4" xfId="3343"/>
    <cellStyle name="常规 2 2 6 2 2" xfId="3344"/>
    <cellStyle name="强调文字颜色 5 3 2 2 3" xfId="3345"/>
    <cellStyle name="百分比 4 2 2 2 2" xfId="3346"/>
    <cellStyle name="小数" xfId="3347"/>
    <cellStyle name="百分比 4 2 2 3" xfId="3348"/>
    <cellStyle name="百分比 4 2 3" xfId="3349"/>
    <cellStyle name="常规 2 2 6 3" xfId="3350"/>
    <cellStyle name="百分比 4 2 3 2" xfId="3351"/>
    <cellStyle name="千位分隔 3 2 4 4" xfId="3352"/>
    <cellStyle name="常规 2 2 6 3 2" xfId="3353"/>
    <cellStyle name="百分比 4 3" xfId="3354"/>
    <cellStyle name="常规 2 2 7" xfId="3355"/>
    <cellStyle name="汇总 3" xfId="3356"/>
    <cellStyle name="百分比 4 3 2" xfId="3357"/>
    <cellStyle name="常规 2 2 7 2" xfId="3358"/>
    <cellStyle name="汇总 3 2" xfId="3359"/>
    <cellStyle name="百分比 4 3 2 2" xfId="3360"/>
    <cellStyle name="常规 2 2 7 2 2" xfId="3361"/>
    <cellStyle name="百分比 4 4" xfId="3362"/>
    <cellStyle name="常规 2 2 8" xfId="3363"/>
    <cellStyle name="常规 2 2 8 2" xfId="3364"/>
    <cellStyle name="百分比 4 4 2" xfId="3365"/>
    <cellStyle name="常规_2002年全省财政基金预算收入计划表_新 2" xfId="3366"/>
    <cellStyle name="强调文字颜色 1 2 3 2" xfId="3367"/>
    <cellStyle name="百分比 5" xfId="3368"/>
    <cellStyle name="百分比 5 2" xfId="3369"/>
    <cellStyle name="强调文字颜色 1 2 3 2 2" xfId="3370"/>
    <cellStyle name="常规 2 3 6" xfId="3371"/>
    <cellStyle name="标题 5 2 2 3" xfId="3372"/>
    <cellStyle name="百分比 5 2 2" xfId="3373"/>
    <cellStyle name="强调文字颜色 1 2 3 2 2 2" xfId="3374"/>
    <cellStyle name="常规 2 3 6 2" xfId="3375"/>
    <cellStyle name="标题 5 2 2 3 2" xfId="3376"/>
    <cellStyle name="百分比 5 2 2 2" xfId="3377"/>
    <cellStyle name="千位分隔 4 2 3 4" xfId="3378"/>
    <cellStyle name="常规 2 3 6 2 2" xfId="3379"/>
    <cellStyle name="强调文字颜色 6 3 2 2 3" xfId="3380"/>
    <cellStyle name="百分比 5 2 2 2 2" xfId="3381"/>
    <cellStyle name="百分比 5 2 3" xfId="3382"/>
    <cellStyle name="常规 2 3 6 3" xfId="3383"/>
    <cellStyle name="百分比 5 2 3 2" xfId="3384"/>
    <cellStyle name="千位分隔 4 2 4 4" xfId="3385"/>
    <cellStyle name="常规 2 3 6 3 2" xfId="3386"/>
    <cellStyle name="常规 4 2 2 8" xfId="3387"/>
    <cellStyle name="百分比 5 3" xfId="3388"/>
    <cellStyle name="强调文字颜色 1 2 3 2 3" xfId="3389"/>
    <cellStyle name="常规 2 3 7" xfId="3390"/>
    <cellStyle name="标题 5 2 2 4" xfId="3391"/>
    <cellStyle name="百分比 5 3 2" xfId="3392"/>
    <cellStyle name="常规 2 3 7 2" xfId="3393"/>
    <cellStyle name="百分比 5 3 2 2" xfId="3394"/>
    <cellStyle name="百分比 5 3 3" xfId="3395"/>
    <cellStyle name="百分比 5 4" xfId="3396"/>
    <cellStyle name="常规 2 3 4 2 2" xfId="3397"/>
    <cellStyle name="常规 2 3 8" xfId="3398"/>
    <cellStyle name="标题 5 2 2 5" xfId="3399"/>
    <cellStyle name="百分比 5 4 2" xfId="3400"/>
    <cellStyle name="常规 2 3 8 2" xfId="3401"/>
    <cellStyle name="百分比 5 5" xfId="3402"/>
    <cellStyle name="常规 2 3 9" xfId="3403"/>
    <cellStyle name="百分比 5 5 2" xfId="3404"/>
    <cellStyle name="常规 2 3 9 2" xfId="3405"/>
    <cellStyle name="注释 4 3 2" xfId="3406"/>
    <cellStyle name="百分比 5 6" xfId="3407"/>
    <cellStyle name="常规 18 2" xfId="3408"/>
    <cellStyle name="常规 23 2" xfId="3409"/>
    <cellStyle name="强调文字颜色 1 2 3 3" xfId="3410"/>
    <cellStyle name="百分比 6" xfId="3411"/>
    <cellStyle name="百分比 6 2" xfId="3412"/>
    <cellStyle name="强调文字颜色 1 2 3 3 2" xfId="3413"/>
    <cellStyle name="常规 2 4 6" xfId="3414"/>
    <cellStyle name="标题 5 2 3 3" xfId="3415"/>
    <cellStyle name="百分比 6 2 2" xfId="3416"/>
    <cellStyle name="常规 2 4 6 2" xfId="3417"/>
    <cellStyle name="百分比 6 2 2 2" xfId="3418"/>
    <cellStyle name="标题 2 4 3" xfId="3419"/>
    <cellStyle name="常规 2 4 6 2 2" xfId="3420"/>
    <cellStyle name="百分比 6 2 2 3" xfId="3421"/>
    <cellStyle name="百分比 6 2 3" xfId="3422"/>
    <cellStyle name="常规 2 4 6 3" xfId="3423"/>
    <cellStyle name="百分比 6 2 3 2" xfId="3424"/>
    <cellStyle name="标题 2 5 3" xfId="3425"/>
    <cellStyle name="常规 2 4 6 3 2" xfId="3426"/>
    <cellStyle name="百分比 6 3" xfId="3427"/>
    <cellStyle name="常规 2 4 7" xfId="3428"/>
    <cellStyle name="标题 5 2 3 4" xfId="3429"/>
    <cellStyle name="百分比 6 3 2" xfId="3430"/>
    <cellStyle name="常规 2 4 7 2" xfId="3431"/>
    <cellStyle name="百分比 6 3 2 2" xfId="3432"/>
    <cellStyle name="标题 3 4 3" xfId="3433"/>
    <cellStyle name="百分比 6 3 3" xfId="3434"/>
    <cellStyle name="百分比 6 4" xfId="3435"/>
    <cellStyle name="常规 2 3 4 3 2" xfId="3436"/>
    <cellStyle name="常规 2 4 8" xfId="3437"/>
    <cellStyle name="百分比 6 4 2" xfId="3438"/>
    <cellStyle name="常规 2 4 8 2" xfId="3439"/>
    <cellStyle name="百分比 6 5" xfId="3440"/>
    <cellStyle name="常规 2 4 9" xfId="3441"/>
    <cellStyle name="强调文字颜色 1 2 3 4" xfId="3442"/>
    <cellStyle name="百分比 7" xfId="3443"/>
    <cellStyle name="百分比 7 2" xfId="3444"/>
    <cellStyle name="常规 2 5 6" xfId="3445"/>
    <cellStyle name="百分比 7 2 2" xfId="3446"/>
    <cellStyle name="百分比 7 2 2 2" xfId="3447"/>
    <cellStyle name="百分比 7 2 2 2 2" xfId="3448"/>
    <cellStyle name="百分比 7 2 2 3" xfId="3449"/>
    <cellStyle name="百分比 7 2 3" xfId="3450"/>
    <cellStyle name="百分比 7 2 3 2" xfId="3451"/>
    <cellStyle name="百分比 7 3" xfId="3452"/>
    <cellStyle name="百分比 7 3 2" xfId="3453"/>
    <cellStyle name="百分比 7 3 2 2" xfId="3454"/>
    <cellStyle name="百分比 7 3 3" xfId="3455"/>
    <cellStyle name="常规 2 3 4 4 2" xfId="3456"/>
    <cellStyle name="百分比 7 4" xfId="3457"/>
    <cellStyle name="常规_2003年预计及2004年预算基金_Book2" xfId="3458"/>
    <cellStyle name="百分比 7 4 2" xfId="3459"/>
    <cellStyle name="百分比 7 5" xfId="3460"/>
    <cellStyle name="强调文字颜色 1 2 3 5" xfId="3461"/>
    <cellStyle name="百分比 8" xfId="3462"/>
    <cellStyle name="标题 1 2 2 2" xfId="3463"/>
    <cellStyle name="标题 1 2 2 2 2" xfId="3464"/>
    <cellStyle name="标题 1 2 2 3" xfId="3465"/>
    <cellStyle name="计算 2 3 2" xfId="3466"/>
    <cellStyle name="标题 1 2 3" xfId="3467"/>
    <cellStyle name="标题 1 2 3 2" xfId="3468"/>
    <cellStyle name="标题 1 2 3 3" xfId="3469"/>
    <cellStyle name="计算 2 4 2" xfId="3470"/>
    <cellStyle name="标题 1 2 3 4" xfId="3471"/>
    <cellStyle name="计算 2 4 3" xfId="3472"/>
    <cellStyle name="常规 5 6 4 2" xfId="3473"/>
    <cellStyle name="标题 1 2 4 2" xfId="3474"/>
    <cellStyle name="强调文字颜色 1 5" xfId="3475"/>
    <cellStyle name="标题 1 3 2 2" xfId="3476"/>
    <cellStyle name="常规 2 2 2 4 5" xfId="3477"/>
    <cellStyle name="强调文字颜色 1 5 2" xfId="3478"/>
    <cellStyle name="标题 1 3 2 2 2" xfId="3479"/>
    <cellStyle name="强调文字颜色 1 6" xfId="3480"/>
    <cellStyle name="标题 1 3 2 3" xfId="3481"/>
    <cellStyle name="计算 3 3 2" xfId="3482"/>
    <cellStyle name="标题 1 3 3" xfId="3483"/>
    <cellStyle name="强调文字颜色 2 5" xfId="3484"/>
    <cellStyle name="标题 1 3 3 2" xfId="3485"/>
    <cellStyle name="好_F00DC810C49E00C2E0430A3413167AE0" xfId="3486"/>
    <cellStyle name="标题 1 4" xfId="3487"/>
    <cellStyle name="标题 1 4 2" xfId="3488"/>
    <cellStyle name="常规 12 2 5" xfId="3489"/>
    <cellStyle name="标题 1 4 3" xfId="3490"/>
    <cellStyle name="常规 2 4 5 2 2" xfId="3491"/>
    <cellStyle name="标题 1 5" xfId="3492"/>
    <cellStyle name="标题 1 5 3" xfId="3493"/>
    <cellStyle name="常规 2 4 5 3 2" xfId="3494"/>
    <cellStyle name="常规 4 2 2 2 2 2" xfId="3495"/>
    <cellStyle name="标题 1 6" xfId="3496"/>
    <cellStyle name="标题 1 6 2" xfId="3497"/>
    <cellStyle name="标题 1 7" xfId="3498"/>
    <cellStyle name="标题 10" xfId="3499"/>
    <cellStyle name="标题 2 2" xfId="3500"/>
    <cellStyle name="标题 2 2 2 2" xfId="3501"/>
    <cellStyle name="差_5.中央部门决算（草案)-1" xfId="3502"/>
    <cellStyle name="输入 3 2 4" xfId="3503"/>
    <cellStyle name="标题 2 2 2 2 2" xfId="3504"/>
    <cellStyle name="标题 2 2 2 3" xfId="3505"/>
    <cellStyle name="标题 2 2 3" xfId="3506"/>
    <cellStyle name="标题 2 2 3 2" xfId="3507"/>
    <cellStyle name="货币 2 6" xfId="3508"/>
    <cellStyle name="标题 2 2 3 3" xfId="3509"/>
    <cellStyle name="货币 2 7" xfId="3510"/>
    <cellStyle name="标题 2 2 3 4" xfId="3511"/>
    <cellStyle name="货币 2 8" xfId="3512"/>
    <cellStyle name="常规 4 2 2 4 4 2" xfId="3513"/>
    <cellStyle name="标题 2 3" xfId="3514"/>
    <cellStyle name="标题 2 3 2 2" xfId="3515"/>
    <cellStyle name="常规 2 3 2 4 5" xfId="3516"/>
    <cellStyle name="标题 2 3 2 2 2" xfId="3517"/>
    <cellStyle name="标题 2 3 2 3" xfId="3518"/>
    <cellStyle name="标题 2 3 3" xfId="3519"/>
    <cellStyle name="标题 2 3 3 2" xfId="3520"/>
    <cellStyle name="标题 2 3 4" xfId="3521"/>
    <cellStyle name="标题 2 4" xfId="3522"/>
    <cellStyle name="标题 2 4 2" xfId="3523"/>
    <cellStyle name="常规 13 2 5" xfId="3524"/>
    <cellStyle name="标题 2 5" xfId="3525"/>
    <cellStyle name="常规 4 2 2 2 3 2" xfId="3526"/>
    <cellStyle name="标题 2 6" xfId="3527"/>
    <cellStyle name="标题 2 6 2" xfId="3528"/>
    <cellStyle name="标题 2 7" xfId="3529"/>
    <cellStyle name="标题 3 2" xfId="3530"/>
    <cellStyle name="好 5" xfId="3531"/>
    <cellStyle name="标题 3 2 2" xfId="3532"/>
    <cellStyle name="常规 57" xfId="3533"/>
    <cellStyle name="常规 62" xfId="3534"/>
    <cellStyle name="好 5 2" xfId="3535"/>
    <cellStyle name="后继超级链接 4" xfId="3536"/>
    <cellStyle name="标题 3 2 2 2" xfId="3537"/>
    <cellStyle name="常规 58" xfId="3538"/>
    <cellStyle name="常规 63" xfId="3539"/>
    <cellStyle name="好 5 3" xfId="3540"/>
    <cellStyle name="后继超级链接 5" xfId="3541"/>
    <cellStyle name="标题 3 2 2 3" xfId="3542"/>
    <cellStyle name="好 6" xfId="3543"/>
    <cellStyle name="标题 3 2 3" xfId="3544"/>
    <cellStyle name="好 6 3" xfId="3545"/>
    <cellStyle name="标题 3 2 3 3" xfId="3546"/>
    <cellStyle name="标题 3 2 3 4" xfId="3547"/>
    <cellStyle name="好 7" xfId="3548"/>
    <cellStyle name="标题 3 2 4" xfId="3549"/>
    <cellStyle name="好 7 2" xfId="3550"/>
    <cellStyle name="标题 3 2 4 2" xfId="3551"/>
    <cellStyle name="好 8" xfId="3552"/>
    <cellStyle name="标题 3 2 5" xfId="3553"/>
    <cellStyle name="标题 3 3" xfId="3554"/>
    <cellStyle name="标题 3 3 2" xfId="3555"/>
    <cellStyle name="标题 3 3 3" xfId="3556"/>
    <cellStyle name="标题 3 3 4" xfId="3557"/>
    <cellStyle name="标题 3 4" xfId="3558"/>
    <cellStyle name="标题 3 4 2" xfId="3559"/>
    <cellStyle name="标题 3 5" xfId="3560"/>
    <cellStyle name="标题 3 5 2" xfId="3561"/>
    <cellStyle name="烹拳_laroux" xfId="3562"/>
    <cellStyle name="标题 3 5 3" xfId="3563"/>
    <cellStyle name="常规 4 2 2 2 4 2" xfId="3564"/>
    <cellStyle name="标题 3 6" xfId="3565"/>
    <cellStyle name="标题 3 6 2" xfId="3566"/>
    <cellStyle name="标题 3 7" xfId="3567"/>
    <cellStyle name="标题 3 8" xfId="3568"/>
    <cellStyle name="千位分隔 3 2" xfId="3569"/>
    <cellStyle name="标题 4 2 2" xfId="3570"/>
    <cellStyle name="千位分隔 3 2 2" xfId="3571"/>
    <cellStyle name="标题 4 2 2 2" xfId="3572"/>
    <cellStyle name="强调文字颜色 3 2 5" xfId="3573"/>
    <cellStyle name="千位分隔 3 2 2 2" xfId="3574"/>
    <cellStyle name="标题 4 2 2 2 2" xfId="3575"/>
    <cellStyle name="千位分隔 3 2 3" xfId="3576"/>
    <cellStyle name="标题 4 2 2 3" xfId="3577"/>
    <cellStyle name="千位分隔 3 3" xfId="3578"/>
    <cellStyle name="标题 4 2 3" xfId="3579"/>
    <cellStyle name="千位分隔 3 3 2" xfId="3580"/>
    <cellStyle name="标题 4 2 3 2" xfId="3581"/>
    <cellStyle name="强调文字颜色 4 2 5" xfId="3582"/>
    <cellStyle name="千位分隔 3 3 2 2" xfId="3583"/>
    <cellStyle name="标题 4 2 3 2 2" xfId="3584"/>
    <cellStyle name="千位分隔 3 3 3" xfId="3585"/>
    <cellStyle name="标题 4 2 3 3" xfId="3586"/>
    <cellStyle name="千位分隔 3 4" xfId="3587"/>
    <cellStyle name="标题 4 2 4" xfId="3588"/>
    <cellStyle name="输出 6" xfId="3589"/>
    <cellStyle name="千位分隔 3 4 2" xfId="3590"/>
    <cellStyle name="标题 4 2 4 2" xfId="3591"/>
    <cellStyle name="千位分隔 3 5" xfId="3592"/>
    <cellStyle name="标题 4 2 5" xfId="3593"/>
    <cellStyle name="标题 4 2_2015财政决算公开" xfId="3594"/>
    <cellStyle name="千位分隔 4" xfId="3595"/>
    <cellStyle name="标题 4 3" xfId="3596"/>
    <cellStyle name="千位分隔 4 2" xfId="3597"/>
    <cellStyle name="标题 4 3 2" xfId="3598"/>
    <cellStyle name="强调文字颜色 2 3 4" xfId="3599"/>
    <cellStyle name="好 2 2 2 3" xfId="3600"/>
    <cellStyle name="千位分隔 4 2 2" xfId="3601"/>
    <cellStyle name="标题 4 3 2 2" xfId="3602"/>
    <cellStyle name="千位分隔 4 2 2 2" xfId="3603"/>
    <cellStyle name="标题 4 3 2 2 2" xfId="3604"/>
    <cellStyle name="常规 4 2 6" xfId="3605"/>
    <cellStyle name="强调文字颜色 1 2 5 2" xfId="3606"/>
    <cellStyle name="千位分隔 4 2 3" xfId="3607"/>
    <cellStyle name="标题 4 3 2 3" xfId="3608"/>
    <cellStyle name="千位分隔 4 3" xfId="3609"/>
    <cellStyle name="标题 4 3 3" xfId="3610"/>
    <cellStyle name="千位分隔 4 3 2" xfId="3611"/>
    <cellStyle name="标题 4 3 3 2" xfId="3612"/>
    <cellStyle name="常规 2 2_2015财政决算公开" xfId="3613"/>
    <cellStyle name="千位分隔 4 4" xfId="3614"/>
    <cellStyle name="标题 4 3 4" xfId="3615"/>
    <cellStyle name="标题 5 2 2" xfId="3616"/>
    <cellStyle name="常规 2 3 5" xfId="3617"/>
    <cellStyle name="标题 5 2 2 2" xfId="3618"/>
    <cellStyle name="常规 2 3 5 2" xfId="3619"/>
    <cellStyle name="标题 5 2 2 2 2" xfId="3620"/>
    <cellStyle name="常规 2 3 5 3" xfId="3621"/>
    <cellStyle name="标题 5 2 2 2 3" xfId="3622"/>
    <cellStyle name="标题 5 2 2 2_2015财政决算公开" xfId="3623"/>
    <cellStyle name="标题 5 2 2_2015财政决算公开" xfId="3624"/>
    <cellStyle name="常规 2 3 3 4 2" xfId="3625"/>
    <cellStyle name="标题 5 2 3" xfId="3626"/>
    <cellStyle name="常规 2 4 5" xfId="3627"/>
    <cellStyle name="标题 5 2 3 2" xfId="3628"/>
    <cellStyle name="常规 2 4 5 2" xfId="3629"/>
    <cellStyle name="标题 5 2 3 2 2" xfId="3630"/>
    <cellStyle name="标题 5 2 4" xfId="3631"/>
    <cellStyle name="标题 5 2 5" xfId="3632"/>
    <cellStyle name="标题 5 2 6" xfId="3633"/>
    <cellStyle name="标题 5 3" xfId="3634"/>
    <cellStyle name="标题 5 3 5" xfId="3635"/>
    <cellStyle name="标题 5 3_2015财政决算公开" xfId="3636"/>
    <cellStyle name="链接单元格 6" xfId="3637"/>
    <cellStyle name="标题 5_2015财政决算公开" xfId="3638"/>
    <cellStyle name="标题 6 2" xfId="3639"/>
    <cellStyle name="标题 7" xfId="3640"/>
    <cellStyle name="标题 7 2" xfId="3641"/>
    <cellStyle name="标题 9" xfId="3642"/>
    <cellStyle name="超级链接 2 2 2 2" xfId="3643"/>
    <cellStyle name="表标题" xfId="3644"/>
    <cellStyle name="表标题 2" xfId="3645"/>
    <cellStyle name="常规_内15福建1_新 2" xfId="3646"/>
    <cellStyle name="表标题 2 2" xfId="3647"/>
    <cellStyle name="表标题 2 2 2 2" xfId="3648"/>
    <cellStyle name="表标题 2 2 3" xfId="3649"/>
    <cellStyle name="表标题 2 3" xfId="3650"/>
    <cellStyle name="表标题 2 4" xfId="3651"/>
    <cellStyle name="强调文字颜色 3 2 6" xfId="3652"/>
    <cellStyle name="千位分隔 3 2 2 3" xfId="3653"/>
    <cellStyle name="表标题 3 2" xfId="3654"/>
    <cellStyle name="强调文字颜色 3 2 7" xfId="3655"/>
    <cellStyle name="千位分隔 3 2 2 4" xfId="3656"/>
    <cellStyle name="表标题 3 3" xfId="3657"/>
    <cellStyle name="表标题 4" xfId="3658"/>
    <cellStyle name="千位分隔 3 2 3 3" xfId="3659"/>
    <cellStyle name="表标题 4 2" xfId="3660"/>
    <cellStyle name="解释性文本 5" xfId="3661"/>
    <cellStyle name="差 2" xfId="3662"/>
    <cellStyle name="解释性文本 5 2" xfId="3663"/>
    <cellStyle name="差 2 2" xfId="3664"/>
    <cellStyle name="差 2 4" xfId="3665"/>
    <cellStyle name="差 2 5" xfId="3666"/>
    <cellStyle name="差 2_2015财政决算公开" xfId="3667"/>
    <cellStyle name="解释性文本 6" xfId="3668"/>
    <cellStyle name="差 3" xfId="3669"/>
    <cellStyle name="差 3 3" xfId="3670"/>
    <cellStyle name="差 3 4" xfId="3671"/>
    <cellStyle name="差 3 5" xfId="3672"/>
    <cellStyle name="差 4 2" xfId="3673"/>
    <cellStyle name="差 4 3" xfId="3674"/>
    <cellStyle name="差 4 4" xfId="3675"/>
    <cellStyle name="差 5" xfId="3676"/>
    <cellStyle name="差 5 2" xfId="3677"/>
    <cellStyle name="差 5 2 2" xfId="3678"/>
    <cellStyle name="差 5 2 2 2" xfId="3679"/>
    <cellStyle name="差 5 3" xfId="3680"/>
    <cellStyle name="差 5 3 2" xfId="3681"/>
    <cellStyle name="差 5 4" xfId="3682"/>
    <cellStyle name="差 6" xfId="3683"/>
    <cellStyle name="差 6 2" xfId="3684"/>
    <cellStyle name="差 6 2 2" xfId="3685"/>
    <cellStyle name="差 6 3" xfId="3686"/>
    <cellStyle name="差_出版署2010年度中央部门决算草案" xfId="3687"/>
    <cellStyle name="差_司法部2010年度中央部门决算（草案）报" xfId="3688"/>
    <cellStyle name="常规 10 2" xfId="3689"/>
    <cellStyle name="常规 10 2 2" xfId="3690"/>
    <cellStyle name="常规 10 2 2 3" xfId="3691"/>
    <cellStyle name="常规 10 2 2_2015财政决算公开" xfId="3692"/>
    <cellStyle name="常规 10 2 3 2" xfId="3693"/>
    <cellStyle name="强调文字颜色 1 3 2 2 2" xfId="3694"/>
    <cellStyle name="常规 10 2 4" xfId="3695"/>
    <cellStyle name="常规 10 3 2 2" xfId="3696"/>
    <cellStyle name="常规 10 3 3" xfId="3697"/>
    <cellStyle name="常规 10 4" xfId="3698"/>
    <cellStyle name="货币 2 3 2 2" xfId="3699"/>
    <cellStyle name="常规 10 4 2" xfId="3700"/>
    <cellStyle name="货币 2 3 2 2 2" xfId="3701"/>
    <cellStyle name="常规 10 5" xfId="3702"/>
    <cellStyle name="汇总 3 3 2" xfId="3703"/>
    <cellStyle name="货币 2 3 2 3" xfId="3704"/>
    <cellStyle name="警告文本 3 3 2" xfId="3705"/>
    <cellStyle name="常规 10 6" xfId="3706"/>
    <cellStyle name="货币 2 3 2 4" xfId="3707"/>
    <cellStyle name="常规 2 4 2 2 3 2" xfId="3708"/>
    <cellStyle name="常规 10_2015财政决算公开" xfId="3709"/>
    <cellStyle name="常规 11" xfId="3710"/>
    <cellStyle name="常规 11 2 2 2 2" xfId="3711"/>
    <cellStyle name="常规 11 2 2 3" xfId="3712"/>
    <cellStyle name="货币 4 7 2" xfId="3713"/>
    <cellStyle name="常规 11_报 预算   行政政法处(1)" xfId="3714"/>
    <cellStyle name="常规 12" xfId="3715"/>
    <cellStyle name="好 4 2" xfId="3716"/>
    <cellStyle name="常规 12 2 2 2 2 2" xfId="3717"/>
    <cellStyle name="常规 12 2 2 2_2015财政决算公开" xfId="3718"/>
    <cellStyle name="检查单元格 2 3 5" xfId="3719"/>
    <cellStyle name="注释 5 4" xfId="3720"/>
    <cellStyle name="常规 69" xfId="3721"/>
    <cellStyle name="常规 74" xfId="3722"/>
    <cellStyle name="常规 12 2 2 3" xfId="3723"/>
    <cellStyle name="常规 12 2 2 3 2" xfId="3724"/>
    <cellStyle name="常规 12 2 2 4" xfId="3725"/>
    <cellStyle name="常规 12 2 2 5" xfId="3726"/>
    <cellStyle name="常规 12 2 3 3" xfId="3727"/>
    <cellStyle name="常规 12 2 3_2015财政决算公开" xfId="3728"/>
    <cellStyle name="常规 12 2 4 2" xfId="3729"/>
    <cellStyle name="常规 12 4 2 2" xfId="3730"/>
    <cellStyle name="常规 12 4 3" xfId="3731"/>
    <cellStyle name="常规 12 4_2015财政决算公开" xfId="3732"/>
    <cellStyle name="常规 2 3 2 3 3" xfId="3733"/>
    <cellStyle name="常规 12 7" xfId="3734"/>
    <cellStyle name="货币 2 3 4 5" xfId="3735"/>
    <cellStyle name="强调文字颜色 1 3 2 2" xfId="3736"/>
    <cellStyle name="常规 12_2015财政决算公开" xfId="3737"/>
    <cellStyle name="常规 13" xfId="3738"/>
    <cellStyle name="好 4 3" xfId="3739"/>
    <cellStyle name="注释 3 2 4" xfId="3740"/>
    <cellStyle name="常规 13 2 2 3" xfId="3741"/>
    <cellStyle name="常规 2 2 2 2 3 2 2" xfId="3742"/>
    <cellStyle name="货币 2 2 9 2" xfId="3743"/>
    <cellStyle name="常规 13 2 2_2015财政决算公开" xfId="3744"/>
    <cellStyle name="常规 14 2" xfId="3745"/>
    <cellStyle name="常规 14 2 2" xfId="3746"/>
    <cellStyle name="常规 14 3" xfId="3747"/>
    <cellStyle name="常规 14 3 2" xfId="3748"/>
    <cellStyle name="常规 14 4" xfId="3749"/>
    <cellStyle name="货币 2 3 6 2" xfId="3750"/>
    <cellStyle name="常规 14 4 2" xfId="3751"/>
    <cellStyle name="常规 14_2015财政决算公开" xfId="3752"/>
    <cellStyle name="常规 2 3 2 2 5 2" xfId="3753"/>
    <cellStyle name="常规 15_2015财政决算公开" xfId="3754"/>
    <cellStyle name="常规 16_2015财政决算公开" xfId="3755"/>
    <cellStyle name="注释 4 2 2 2" xfId="3756"/>
    <cellStyle name="常规 17 2 2" xfId="3757"/>
    <cellStyle name="常规 22 2 2" xfId="3758"/>
    <cellStyle name="注释 4 4" xfId="3759"/>
    <cellStyle name="常规 19" xfId="3760"/>
    <cellStyle name="常规 24" xfId="3761"/>
    <cellStyle name="常规 19 2" xfId="3762"/>
    <cellStyle name="常规 24 2" xfId="3763"/>
    <cellStyle name="常规 19 2 2" xfId="3764"/>
    <cellStyle name="常规 24 2 2" xfId="3765"/>
    <cellStyle name="常规 19_2015财政决算公开" xfId="3766"/>
    <cellStyle name="常规 3_收入总表2 2" xfId="3767"/>
    <cellStyle name="常规 2" xfId="3768"/>
    <cellStyle name="货币 4 2 4 3 2" xfId="3769"/>
    <cellStyle name="强调文字颜色 3 3" xfId="3770"/>
    <cellStyle name="常规 2 10" xfId="3771"/>
    <cellStyle name="常规 2 2 2 6 3" xfId="3772"/>
    <cellStyle name="强调文字颜色 3 4" xfId="3773"/>
    <cellStyle name="常规 2 11" xfId="3774"/>
    <cellStyle name="常规 2 2 2 6 4" xfId="3775"/>
    <cellStyle name="常规 2 2 10" xfId="3776"/>
    <cellStyle name="常规 2 4 3 5" xfId="3777"/>
    <cellStyle name="输出 2 3 4" xfId="3778"/>
    <cellStyle name="常规 2 2 2" xfId="3779"/>
    <cellStyle name="常规 2 2 2 10" xfId="3780"/>
    <cellStyle name="常规 2 4 3 5 2" xfId="3781"/>
    <cellStyle name="常规 2 2 2 2" xfId="3782"/>
    <cellStyle name="注释 2 2 4" xfId="3783"/>
    <cellStyle name="常规 2 2 2 2 2 2 2" xfId="3784"/>
    <cellStyle name="常规 2 2 2 2 2 3" xfId="3785"/>
    <cellStyle name="注释 2 3 4" xfId="3786"/>
    <cellStyle name="常规 2 2 2 2 2 3 2" xfId="3787"/>
    <cellStyle name="常规 2 3 2 2 6" xfId="3788"/>
    <cellStyle name="常规 2 2 2 2 2 4 2" xfId="3789"/>
    <cellStyle name="常规 2 2 2 2 2 5" xfId="3790"/>
    <cellStyle name="常规 2 2 2 2 2_2015财政决算公开" xfId="3791"/>
    <cellStyle name="常规 2 2 2 2 3" xfId="3792"/>
    <cellStyle name="常规 2 2 2 2 3 2" xfId="3793"/>
    <cellStyle name="货币 2 2 9" xfId="3794"/>
    <cellStyle name="常规 2 2 2 2 3 3" xfId="3795"/>
    <cellStyle name="常规 2 2 2 2 3 3 2" xfId="3796"/>
    <cellStyle name="常规 2 2 2 2 3 4" xfId="3797"/>
    <cellStyle name="常规 2 2 2 2 4 2" xfId="3798"/>
    <cellStyle name="常规 2 2 2 2 4 2 2" xfId="3799"/>
    <cellStyle name="常规 2 2 2 2 4 3 2" xfId="3800"/>
    <cellStyle name="常规 2 2 2 2 4 4" xfId="3801"/>
    <cellStyle name="常规 2 2 2 2 4 4 2" xfId="3802"/>
    <cellStyle name="常规 2 2 2 2 4 5" xfId="3803"/>
    <cellStyle name="常规 2 2 2 2 6" xfId="3804"/>
    <cellStyle name="常规 2 2 2 2 7" xfId="3805"/>
    <cellStyle name="常规 2 2 2 2 8" xfId="3806"/>
    <cellStyle name="常规 2 2 2 3" xfId="3807"/>
    <cellStyle name="常规 2 2 2 3 2" xfId="3808"/>
    <cellStyle name="常规 2 2 2 3 2 2" xfId="3809"/>
    <cellStyle name="常规 2 2 2 3 3" xfId="3810"/>
    <cellStyle name="常规 2 2 2 3 3 2" xfId="3811"/>
    <cellStyle name="常规 2 2 2 3 4" xfId="3812"/>
    <cellStyle name="货币 4 5 2 2" xfId="3813"/>
    <cellStyle name="常规 2 2 2 3 4 2" xfId="3814"/>
    <cellStyle name="常规 2 2 2 3_2015财政决算公开" xfId="3815"/>
    <cellStyle name="强调文字颜色 1 4" xfId="3816"/>
    <cellStyle name="常规 2 2 2 4 4" xfId="3817"/>
    <cellStyle name="货币 4 5 3 2" xfId="3818"/>
    <cellStyle name="强调文字颜色 1 4 2" xfId="3819"/>
    <cellStyle name="常规 2 2 2 4 4 2" xfId="3820"/>
    <cellStyle name="强调文字颜色 2 2 2" xfId="3821"/>
    <cellStyle name="输出 3 2 2 3" xfId="3822"/>
    <cellStyle name="常规 2 2 2 5 2 2" xfId="3823"/>
    <cellStyle name="货币 4 2 4 2 2" xfId="3824"/>
    <cellStyle name="强调文字颜色 2 3" xfId="3825"/>
    <cellStyle name="常规 2 2 2 5 3" xfId="3826"/>
    <cellStyle name="强调文字颜色 2 4" xfId="3827"/>
    <cellStyle name="常规 2 2 2 5 4" xfId="3828"/>
    <cellStyle name="强调文字颜色 3 2" xfId="3829"/>
    <cellStyle name="千位分隔 2 2 4 2 2" xfId="3830"/>
    <cellStyle name="常规 2 2 2 6 2" xfId="3831"/>
    <cellStyle name="强调文字颜色 3 2 2" xfId="3832"/>
    <cellStyle name="常规 2 2 2 6 2 2" xfId="3833"/>
    <cellStyle name="强调文字颜色 3 3 2" xfId="3834"/>
    <cellStyle name="常规 2 2 2 6 3 2" xfId="3835"/>
    <cellStyle name="强调文字颜色 3 4 2" xfId="3836"/>
    <cellStyle name="常规 2 2 2 6 4 2" xfId="3837"/>
    <cellStyle name="常规 3 2 2 3" xfId="3838"/>
    <cellStyle name="强调文字颜色 3 5" xfId="3839"/>
    <cellStyle name="常规 2 2 2 6 5" xfId="3840"/>
    <cellStyle name="常规 2 2 2 6_2015财政决算公开" xfId="3841"/>
    <cellStyle name="货币 3 4 3" xfId="3842"/>
    <cellStyle name="强调文字颜色 4 2" xfId="3843"/>
    <cellStyle name="千位分隔 2 2 4 3 2" xfId="3844"/>
    <cellStyle name="常规 2 2 2 7 2" xfId="3845"/>
    <cellStyle name="常规 2 4 3 6" xfId="3846"/>
    <cellStyle name="输出 2 3 5" xfId="3847"/>
    <cellStyle name="常规 2 2 3" xfId="3848"/>
    <cellStyle name="常规 2 2 3 4 2 2" xfId="3849"/>
    <cellStyle name="常规 2 2 3 2" xfId="3850"/>
    <cellStyle name="常规 2 2 3 2 2" xfId="3851"/>
    <cellStyle name="常规 2 2 3 2 3" xfId="3852"/>
    <cellStyle name="常规 2 2 3 2 3 2" xfId="3853"/>
    <cellStyle name="常规 2 2 3 2 4 2" xfId="3854"/>
    <cellStyle name="常规 2 2 3 3" xfId="3855"/>
    <cellStyle name="常规 2 2 3 3 2" xfId="3856"/>
    <cellStyle name="千位分隔 2 3 5 2" xfId="3857"/>
    <cellStyle name="常规 2 3 3 6" xfId="3858"/>
    <cellStyle name="常规 2 2 3 3 2 2" xfId="3859"/>
    <cellStyle name="常规 2 2 3 3 3" xfId="3860"/>
    <cellStyle name="常规 2 3 4 6" xfId="3861"/>
    <cellStyle name="常规 2 2 3 3 3 2" xfId="3862"/>
    <cellStyle name="常规 2 2 3 3 4" xfId="3863"/>
    <cellStyle name="货币 4 6 2 2" xfId="3864"/>
    <cellStyle name="常规 2 2 3 4 3" xfId="3865"/>
    <cellStyle name="常规 2 4 4 6" xfId="3866"/>
    <cellStyle name="常规 2 2 3 4 3 2" xfId="3867"/>
    <cellStyle name="常规 2 3 3" xfId="3868"/>
    <cellStyle name="常规 2 2 3 5 2" xfId="3869"/>
    <cellStyle name="常规 2 2 3 6 2" xfId="3870"/>
    <cellStyle name="常规 2 2 3 7" xfId="3871"/>
    <cellStyle name="常规 2 4 3 7" xfId="3872"/>
    <cellStyle name="常规 2 2 4" xfId="3873"/>
    <cellStyle name="常规 2 2 4 2" xfId="3874"/>
    <cellStyle name="常规 2 2 4 2 2" xfId="3875"/>
    <cellStyle name="常规 2 2 4 3" xfId="3876"/>
    <cellStyle name="常规 2 2 4 3 2" xfId="3877"/>
    <cellStyle name="常规 2 2 4 4 2" xfId="3878"/>
    <cellStyle name="常规 2 2 4 5" xfId="3879"/>
    <cellStyle name="常规 2 2 5" xfId="3880"/>
    <cellStyle name="常规 2 2 5 2" xfId="3881"/>
    <cellStyle name="常规 2 2 5 2 2" xfId="3882"/>
    <cellStyle name="常规 2 2 5 3" xfId="3883"/>
    <cellStyle name="常规 2 2 5 3 2" xfId="3884"/>
    <cellStyle name="常规 2 2 5 4" xfId="3885"/>
    <cellStyle name="常规 2 2 5 4 2" xfId="3886"/>
    <cellStyle name="常规 2 2 5 5" xfId="3887"/>
    <cellStyle name="汇总 4 2" xfId="3888"/>
    <cellStyle name="常规 2 2 7 3 2" xfId="3889"/>
    <cellStyle name="常规 2 2 9 2" xfId="3890"/>
    <cellStyle name="常规 2 3 11" xfId="3891"/>
    <cellStyle name="常规 2 4 4 5" xfId="3892"/>
    <cellStyle name="常规 2 3 2" xfId="3893"/>
    <cellStyle name="常规 2 3 2 2" xfId="3894"/>
    <cellStyle name="常规 2 3 2 2 2" xfId="3895"/>
    <cellStyle name="常规 2 3 2 2 2 2" xfId="3896"/>
    <cellStyle name="常规 2 3 2 2 3" xfId="3897"/>
    <cellStyle name="常规 2 3 2 2 3 2" xfId="3898"/>
    <cellStyle name="注释 2 3 2 2" xfId="3899"/>
    <cellStyle name="常规 2 3 2 2 4 2" xfId="3900"/>
    <cellStyle name="常规 2 3 2 2 7" xfId="3901"/>
    <cellStyle name="常规 2 3 2 3" xfId="3902"/>
    <cellStyle name="常规_本级" xfId="3903"/>
    <cellStyle name="常规 2 3 2 3 2" xfId="3904"/>
    <cellStyle name="常规 2 3 2 3 2 2" xfId="3905"/>
    <cellStyle name="注释 2 4 2" xfId="3906"/>
    <cellStyle name="常规 2 3 2 3 4" xfId="3907"/>
    <cellStyle name="常规 2 3 2 4 2 2" xfId="3908"/>
    <cellStyle name="常规 2 3 2 4 3" xfId="3909"/>
    <cellStyle name="常规 2 3 2 4 3 2" xfId="3910"/>
    <cellStyle name="常规 2 3 2 4 4" xfId="3911"/>
    <cellStyle name="常规 2 3 2 4 4 2" xfId="3912"/>
    <cellStyle name="常规 2 3 2 5 2" xfId="3913"/>
    <cellStyle name="千位分隔 2 3 4 2" xfId="3914"/>
    <cellStyle name="常规 2 3 2 6" xfId="3915"/>
    <cellStyle name="常规 2 3 2 6 2" xfId="3916"/>
    <cellStyle name="常规 2 3 2 7" xfId="3917"/>
    <cellStyle name="常规 2 3 2 7 2" xfId="3918"/>
    <cellStyle name="常规 2 3 2 8" xfId="3919"/>
    <cellStyle name="常规 2 3 3 2 2" xfId="3920"/>
    <cellStyle name="常规 2 3 3 3" xfId="3921"/>
    <cellStyle name="常规 2 3 3 3 2" xfId="3922"/>
    <cellStyle name="常规 2 3 3 5" xfId="3923"/>
    <cellStyle name="常规 2 3 3 5 2" xfId="3924"/>
    <cellStyle name="常规 2 3 3 7" xfId="3925"/>
    <cellStyle name="常规 2 3 4" xfId="3926"/>
    <cellStyle name="常规 2 3 4 2" xfId="3927"/>
    <cellStyle name="常规 2 3 4 3" xfId="3928"/>
    <cellStyle name="常规 2 3 4 4" xfId="3929"/>
    <cellStyle name="常规 2 3 4 5" xfId="3930"/>
    <cellStyle name="常规 2 3 5 4" xfId="3931"/>
    <cellStyle name="常规 2 4" xfId="3932"/>
    <cellStyle name="常规 2 4 10 2" xfId="3933"/>
    <cellStyle name="常规 2 4 11" xfId="3934"/>
    <cellStyle name="常规 2 4 2" xfId="3935"/>
    <cellStyle name="常规 2 4 2 2" xfId="3936"/>
    <cellStyle name="常规 2 4 2 2 2" xfId="3937"/>
    <cellStyle name="常规 2 4 2 2 2 2" xfId="3938"/>
    <cellStyle name="常规 2 4 2 2 3" xfId="3939"/>
    <cellStyle name="常规 2 4 2 2 4" xfId="3940"/>
    <cellStyle name="常规 2 4 2 2 5 2" xfId="3941"/>
    <cellStyle name="常规 2 4 2 2 6" xfId="3942"/>
    <cellStyle name="常规 2 4 2 2 7" xfId="3943"/>
    <cellStyle name="常规 2 4 2 3" xfId="3944"/>
    <cellStyle name="输出 2 2 2 2 2" xfId="3945"/>
    <cellStyle name="常规 7 2 3 3" xfId="3946"/>
    <cellStyle name="常规 2 4 2 3 2 2" xfId="3947"/>
    <cellStyle name="常规 2 4 2 3 3 2" xfId="3948"/>
    <cellStyle name="常规 2 4 2 3 4" xfId="3949"/>
    <cellStyle name="常规 2 4 2 3 5" xfId="3950"/>
    <cellStyle name="常规 2 4 2 6" xfId="3951"/>
    <cellStyle name="常规 2 4 2 7" xfId="3952"/>
    <cellStyle name="常规 2 4 3 2 2" xfId="3953"/>
    <cellStyle name="常规 2 4 3 3" xfId="3954"/>
    <cellStyle name="常规 2 4 3 3 2" xfId="3955"/>
    <cellStyle name="常规 2 4 3 4 2" xfId="3956"/>
    <cellStyle name="常规 2 4 4 2" xfId="3957"/>
    <cellStyle name="常规 2 4 4 2 2" xfId="3958"/>
    <cellStyle name="常规 2 4 4 3" xfId="3959"/>
    <cellStyle name="常规 2 4 4 3 2" xfId="3960"/>
    <cellStyle name="常规 2 4 4 4" xfId="3961"/>
    <cellStyle name="常规 2 4 4 4 2" xfId="3962"/>
    <cellStyle name="常规 2 4 5 3" xfId="3963"/>
    <cellStyle name="常规 2 4 5 4" xfId="3964"/>
    <cellStyle name="小数 5" xfId="3965"/>
    <cellStyle name="常规 2 5 2 3" xfId="3966"/>
    <cellStyle name="检查单元格 7" xfId="3967"/>
    <cellStyle name="常规 2 5 2 5" xfId="3968"/>
    <cellStyle name="检查单元格 9" xfId="3969"/>
    <cellStyle name="常规 2 5 3 2" xfId="3970"/>
    <cellStyle name="常规 2 5 3 3" xfId="3971"/>
    <cellStyle name="常规 2 5 4 2" xfId="3972"/>
    <cellStyle name="常规 2 5 4 3" xfId="3973"/>
    <cellStyle name="常规 2 6" xfId="3974"/>
    <cellStyle name="常规 2 6 2" xfId="3975"/>
    <cellStyle name="常规 2 6 2 2" xfId="3976"/>
    <cellStyle name="常规 2 6 4" xfId="3977"/>
    <cellStyle name="货币 2 2 3 3 2" xfId="3978"/>
    <cellStyle name="常规 2 7" xfId="3979"/>
    <cellStyle name="常规 2 7 3" xfId="3980"/>
    <cellStyle name="输入 2" xfId="3981"/>
    <cellStyle name="常规 2 8" xfId="3982"/>
    <cellStyle name="输入 2 2" xfId="3983"/>
    <cellStyle name="常规 2 8 2" xfId="3984"/>
    <cellStyle name="常规 27 2 2" xfId="3985"/>
    <cellStyle name="常规 27 3" xfId="3986"/>
    <cellStyle name="常规 29" xfId="3987"/>
    <cellStyle name="常规 34" xfId="3988"/>
    <cellStyle name="常规 29 2" xfId="3989"/>
    <cellStyle name="注释 10" xfId="3990"/>
    <cellStyle name="输出 4 2" xfId="3991"/>
    <cellStyle name="常规 3" xfId="3992"/>
    <cellStyle name="常规 3 10" xfId="3993"/>
    <cellStyle name="常规 3 11" xfId="3994"/>
    <cellStyle name="输出 4 2 2" xfId="3995"/>
    <cellStyle name="常规 3 2" xfId="3996"/>
    <cellStyle name="常规 3 2 2 2" xfId="3997"/>
    <cellStyle name="常规 3 2 2 2 2" xfId="3998"/>
    <cellStyle name="强调文字颜色 3 4 2 2" xfId="3999"/>
    <cellStyle name="常规 3 2 2 3 2" xfId="4000"/>
    <cellStyle name="千位分隔 3 2 4 2" xfId="4001"/>
    <cellStyle name="常规 3 2 2 6" xfId="4002"/>
    <cellStyle name="千位分隔 3 2 4 2 2" xfId="4003"/>
    <cellStyle name="常规 3 2 2 6 2" xfId="4004"/>
    <cellStyle name="常规 3 2 3 2" xfId="4005"/>
    <cellStyle name="强调文字颜色 3 5 2" xfId="4006"/>
    <cellStyle name="常规 3 2 3 3" xfId="4007"/>
    <cellStyle name="常规 3 2 4" xfId="4008"/>
    <cellStyle name="强调文字颜色 3 6 2" xfId="4009"/>
    <cellStyle name="常规 3 2 4 3" xfId="4010"/>
    <cellStyle name="强调文字颜色 3 6 2 2" xfId="4011"/>
    <cellStyle name="常规 3 2 4 3 2" xfId="4012"/>
    <cellStyle name="强调文字颜色 3 6 3" xfId="4013"/>
    <cellStyle name="常规 3 2 4 4" xfId="4014"/>
    <cellStyle name="常规 3 2 4 4 2" xfId="4015"/>
    <cellStyle name="输出 4 2 3" xfId="4016"/>
    <cellStyle name="常规 3 3" xfId="4017"/>
    <cellStyle name="常规 3 3 2" xfId="4018"/>
    <cellStyle name="常规 3 3 3" xfId="4019"/>
    <cellStyle name="常规 3 3 4" xfId="4020"/>
    <cellStyle name="好 3 2 2 2" xfId="4021"/>
    <cellStyle name="汇总 2 3 4" xfId="4022"/>
    <cellStyle name="货币 2 2 2 5" xfId="4023"/>
    <cellStyle name="常规 3 4 2 2" xfId="4024"/>
    <cellStyle name="货币 2 2 3 5" xfId="4025"/>
    <cellStyle name="常规 3 4 3 2" xfId="4026"/>
    <cellStyle name="常规 3 4 4" xfId="4027"/>
    <cellStyle name="好 3 2 3 2" xfId="4028"/>
    <cellStyle name="常规 3 5" xfId="4029"/>
    <cellStyle name="常规 3 5 3" xfId="4030"/>
    <cellStyle name="常规 3 5 3 2" xfId="4031"/>
    <cellStyle name="常规 3 5 4" xfId="4032"/>
    <cellStyle name="货币 2 2 4 2 2" xfId="4033"/>
    <cellStyle name="常规 3 6 2 2" xfId="4034"/>
    <cellStyle name="常规 3 6 3" xfId="4035"/>
    <cellStyle name="常规 3 6 3 2" xfId="4036"/>
    <cellStyle name="常规 3 6 4" xfId="4037"/>
    <cellStyle name="货币 2 2 4 3 2" xfId="4038"/>
    <cellStyle name="常规 3 6 5" xfId="4039"/>
    <cellStyle name="常规 3 7" xfId="4040"/>
    <cellStyle name="常规 3 7 2" xfId="4041"/>
    <cellStyle name="常规 3 7 2 2" xfId="4042"/>
    <cellStyle name="常规 3 7 3 2" xfId="4043"/>
    <cellStyle name="常规 3 7 4" xfId="4044"/>
    <cellStyle name="货币 2 2 4 4 2" xfId="4045"/>
    <cellStyle name="强调文字颜色 2 3 3 2" xfId="4046"/>
    <cellStyle name="好 2 2 2 2 2" xfId="4047"/>
    <cellStyle name="常规 3 8" xfId="4048"/>
    <cellStyle name="常规 3 8 2" xfId="4049"/>
    <cellStyle name="常规 3 9 2" xfId="4050"/>
    <cellStyle name="常规 3_收入总表2" xfId="4051"/>
    <cellStyle name="输出 4 3" xfId="4052"/>
    <cellStyle name="常规 4" xfId="4053"/>
    <cellStyle name="输出 4 3 2" xfId="4054"/>
    <cellStyle name="常规 4 2" xfId="4055"/>
    <cellStyle name="常规 4 2 10" xfId="4056"/>
    <cellStyle name="常规 4 2 11" xfId="4057"/>
    <cellStyle name="常规 4 2 2" xfId="4058"/>
    <cellStyle name="常规 4 4" xfId="4059"/>
    <cellStyle name="常规 4 2 2 2" xfId="4060"/>
    <cellStyle name="常规 4 4 2" xfId="4061"/>
    <cellStyle name="常规 6 4" xfId="4062"/>
    <cellStyle name="货币 3 2 2 5" xfId="4063"/>
    <cellStyle name="常规 4 2 2 2 2" xfId="4064"/>
    <cellStyle name="常规 6 4 2" xfId="4065"/>
    <cellStyle name="常规 4 2 2 2 3" xfId="4066"/>
    <cellStyle name="常规 6 4 3" xfId="4067"/>
    <cellStyle name="常规 4 2 2 2 5" xfId="4068"/>
    <cellStyle name="千位分隔 4 4 4 2" xfId="4069"/>
    <cellStyle name="常规 4 2 2 2 6" xfId="4070"/>
    <cellStyle name="霓付 [0]_laroux" xfId="4071"/>
    <cellStyle name="常规 4 2 2 3 2" xfId="4072"/>
    <cellStyle name="警告文本 2" xfId="4073"/>
    <cellStyle name="常规 4 2 2 3 3" xfId="4074"/>
    <cellStyle name="警告文本 3" xfId="4075"/>
    <cellStyle name="常规 4 2 2 3 3 2" xfId="4076"/>
    <cellStyle name="警告文本 3 2" xfId="4077"/>
    <cellStyle name="常规 4 2 2 3 4" xfId="4078"/>
    <cellStyle name="警告文本 4" xfId="4079"/>
    <cellStyle name="常规 4 2 2 4 3 2" xfId="4080"/>
    <cellStyle name="常规 4 2 2 4 4" xfId="4081"/>
    <cellStyle name="常规 4 2 2 4 5" xfId="4082"/>
    <cellStyle name="千位分隔 4 2 4 2 2" xfId="4083"/>
    <cellStyle name="常规 4 2 2 6 2" xfId="4084"/>
    <cellStyle name="适中 6" xfId="4085"/>
    <cellStyle name="千位分隔 4 2 4 3 2" xfId="4086"/>
    <cellStyle name="常规 4 2 2 7 2" xfId="4087"/>
    <cellStyle name="常规 4 2 3" xfId="4088"/>
    <cellStyle name="常规 4 5" xfId="4089"/>
    <cellStyle name="常规 4 2 3 2" xfId="4090"/>
    <cellStyle name="常规 4 5 2" xfId="4091"/>
    <cellStyle name="常规 7 4" xfId="4092"/>
    <cellStyle name="常规 4 2 3 3" xfId="4093"/>
    <cellStyle name="常规 4 5 3" xfId="4094"/>
    <cellStyle name="常规 7 5" xfId="4095"/>
    <cellStyle name="常规 4 2 4" xfId="4096"/>
    <cellStyle name="常规 4 6" xfId="4097"/>
    <cellStyle name="常规 4 2 4 3" xfId="4098"/>
    <cellStyle name="常规 4 6 3" xfId="4099"/>
    <cellStyle name="常规 8 5" xfId="4100"/>
    <cellStyle name="常规 4 2 4 3 2" xfId="4101"/>
    <cellStyle name="常规 4 2 4 4 2" xfId="4102"/>
    <cellStyle name="常规 4 2 4 5" xfId="4103"/>
    <cellStyle name="常规 4 2 5" xfId="4104"/>
    <cellStyle name="常规 4 7" xfId="4105"/>
    <cellStyle name="千位分隔 4 2 2 4" xfId="4106"/>
    <cellStyle name="常规 4 2 8" xfId="4107"/>
    <cellStyle name="常规 4 3" xfId="4108"/>
    <cellStyle name="常规 4 3 2 2" xfId="4109"/>
    <cellStyle name="常规 5 4 2" xfId="4110"/>
    <cellStyle name="常规 4 3 2 3" xfId="4111"/>
    <cellStyle name="常规 5 4 3" xfId="4112"/>
    <cellStyle name="常规 4 3 3" xfId="4113"/>
    <cellStyle name="常规 5 5" xfId="4114"/>
    <cellStyle name="常规 4 3 3 2" xfId="4115"/>
    <cellStyle name="常规 5 5 2" xfId="4116"/>
    <cellStyle name="常规 45 2" xfId="4117"/>
    <cellStyle name="常规 50 2" xfId="4118"/>
    <cellStyle name="常规 46" xfId="4119"/>
    <cellStyle name="常规 51" xfId="4120"/>
    <cellStyle name="常规 47" xfId="4121"/>
    <cellStyle name="常规 52" xfId="4122"/>
    <cellStyle name="常规 48 2" xfId="4123"/>
    <cellStyle name="常规 49 2" xfId="4124"/>
    <cellStyle name="输出 4 4" xfId="4125"/>
    <cellStyle name="常规 5" xfId="4126"/>
    <cellStyle name="常规 5 10" xfId="4127"/>
    <cellStyle name="常规 5 2" xfId="4128"/>
    <cellStyle name="常规 5 2 2" xfId="4129"/>
    <cellStyle name="常规 5 2 2 2" xfId="4130"/>
    <cellStyle name="常规 5 2 2 3" xfId="4131"/>
    <cellStyle name="常规 5 2 3" xfId="4132"/>
    <cellStyle name="常规 5 2 3 2" xfId="4133"/>
    <cellStyle name="常规 5 2 3 3" xfId="4134"/>
    <cellStyle name="常规 5 2 3 5" xfId="4135"/>
    <cellStyle name="常规 5 2 4" xfId="4136"/>
    <cellStyle name="常规 5 2 4 2" xfId="4137"/>
    <cellStyle name="常规 5 2 4 3" xfId="4138"/>
    <cellStyle name="常规 5 2 4 3 2" xfId="4139"/>
    <cellStyle name="检查单元格 2 2" xfId="4140"/>
    <cellStyle name="常规 5 2 4 4 2" xfId="4141"/>
    <cellStyle name="强调文字颜色 5 3 2 3 2" xfId="4142"/>
    <cellStyle name="检查单元格 3" xfId="4143"/>
    <cellStyle name="常规 5 2 4 5" xfId="4144"/>
    <cellStyle name="常规 5 2 5" xfId="4145"/>
    <cellStyle name="常规 5 2 5 2" xfId="4146"/>
    <cellStyle name="千位分隔 4 3 2 2" xfId="4147"/>
    <cellStyle name="常规 5 2 6" xfId="4148"/>
    <cellStyle name="常规 5 2 6 2" xfId="4149"/>
    <cellStyle name="常规 5 2 7" xfId="4150"/>
    <cellStyle name="常规 5 2 7 2" xfId="4151"/>
    <cellStyle name="常规 5 2 8" xfId="4152"/>
    <cellStyle name="常规 5 3" xfId="4153"/>
    <cellStyle name="常规 5 3 2" xfId="4154"/>
    <cellStyle name="常规 5 3 2 2" xfId="4155"/>
    <cellStyle name="常规 5 3 3" xfId="4156"/>
    <cellStyle name="常规 5 3 3 2" xfId="4157"/>
    <cellStyle name="货币 4 2 2 5" xfId="4158"/>
    <cellStyle name="常规 5 4 2 2" xfId="4159"/>
    <cellStyle name="常规 5 4 3 2" xfId="4160"/>
    <cellStyle name="千位分隔 4 3 4 2" xfId="4161"/>
    <cellStyle name="常规 5 4 6" xfId="4162"/>
    <cellStyle name="常规 5 5 3" xfId="4163"/>
    <cellStyle name="常规 5 5 3 2" xfId="4164"/>
    <cellStyle name="常规 5 6 4" xfId="4165"/>
    <cellStyle name="货币 2 2 6 3 2" xfId="4166"/>
    <cellStyle name="常规 5 6 5" xfId="4167"/>
    <cellStyle name="千位分隔 4 2 3 2 2" xfId="4168"/>
    <cellStyle name="常规 5 8 2" xfId="4169"/>
    <cellStyle name="好_全国友协2010年度中央部门决算（草案）" xfId="4170"/>
    <cellStyle name="千位分隔 4 2 3 3 2" xfId="4171"/>
    <cellStyle name="常规 5 9 2" xfId="4172"/>
    <cellStyle name="常规 55" xfId="4173"/>
    <cellStyle name="常规 60" xfId="4174"/>
    <cellStyle name="后继超级链接 2" xfId="4175"/>
    <cellStyle name="常规 56" xfId="4176"/>
    <cellStyle name="常规 61" xfId="4177"/>
    <cellStyle name="后继超级链接 3" xfId="4178"/>
    <cellStyle name="常规 59" xfId="4179"/>
    <cellStyle name="常规 64" xfId="4180"/>
    <cellStyle name="好 5 4" xfId="4181"/>
    <cellStyle name="常规 6" xfId="4182"/>
    <cellStyle name="常规 6 2" xfId="4183"/>
    <cellStyle name="常规 6 2 2" xfId="4184"/>
    <cellStyle name="常规 6 2 2 2" xfId="4185"/>
    <cellStyle name="千位分隔 4 4 4" xfId="4186"/>
    <cellStyle name="常规 6 2 2 2 2" xfId="4187"/>
    <cellStyle name="常规 6 2 2 3" xfId="4188"/>
    <cellStyle name="常规 6 2 3" xfId="4189"/>
    <cellStyle name="常规 6 2 3 2" xfId="4190"/>
    <cellStyle name="常规 6 2 3 3" xfId="4191"/>
    <cellStyle name="常规 6 2 4" xfId="4192"/>
    <cellStyle name="常规 6 2 5" xfId="4193"/>
    <cellStyle name="常规 6 3" xfId="4194"/>
    <cellStyle name="常规 6 3 2" xfId="4195"/>
    <cellStyle name="常规 6 3 2 2" xfId="4196"/>
    <cellStyle name="常规 7" xfId="4197"/>
    <cellStyle name="常规 7 2" xfId="4198"/>
    <cellStyle name="常规 8" xfId="4199"/>
    <cellStyle name="常规 8 2" xfId="4200"/>
    <cellStyle name="链接单元格 7" xfId="4201"/>
    <cellStyle name="常规 8 2 2 3" xfId="4202"/>
    <cellStyle name="货币 2 7 4 2" xfId="4203"/>
    <cellStyle name="常规 8 2 3 2" xfId="4204"/>
    <cellStyle name="货币 2 7 5" xfId="4205"/>
    <cellStyle name="常规 8 2 4" xfId="4206"/>
    <cellStyle name="常规 8 2 5" xfId="4207"/>
    <cellStyle name="常规 8 3 2 2" xfId="4208"/>
    <cellStyle name="计算 3 4" xfId="4209"/>
    <cellStyle name="常规 9" xfId="4210"/>
    <cellStyle name="常规_2002年全省财政基金预算收入计划表 2 2 2" xfId="4211"/>
    <cellStyle name="常规_2006年预算表" xfId="4212"/>
    <cellStyle name="强调文字颜色 6 3 3 2 2" xfId="4213"/>
    <cellStyle name="常规_2007年云南省向人大报送政府收支预算表格式编制过程表" xfId="4214"/>
    <cellStyle name="常规_B12福建省6月决算 2" xfId="4215"/>
    <cellStyle name="强调文字颜色 5 2 4 3" xfId="4216"/>
    <cellStyle name="常规_省级基金表样 2" xfId="4217"/>
    <cellStyle name="超级链接 2" xfId="4218"/>
    <cellStyle name="超级链接 2 2" xfId="4219"/>
    <cellStyle name="超级链接 2 2 2" xfId="4220"/>
    <cellStyle name="超级链接 2 2 3" xfId="4221"/>
    <cellStyle name="超级链接 2 3" xfId="4222"/>
    <cellStyle name="超级链接 2 3 2" xfId="4223"/>
    <cellStyle name="超级链接 3" xfId="4224"/>
    <cellStyle name="超级链接 3 2" xfId="4225"/>
    <cellStyle name="超级链接 3 2 2" xfId="4226"/>
    <cellStyle name="超级链接 3 3" xfId="4227"/>
    <cellStyle name="好 2 2" xfId="4228"/>
    <cellStyle name="好 2 2 2" xfId="4229"/>
    <cellStyle name="好 2 2 3" xfId="4230"/>
    <cellStyle name="强调文字颜色 2 4 3" xfId="4231"/>
    <cellStyle name="好 2 2 3 2" xfId="4232"/>
    <cellStyle name="好 2 2 4" xfId="4233"/>
    <cellStyle name="好 3" xfId="4234"/>
    <cellStyle name="好 3 2" xfId="4235"/>
    <cellStyle name="好 3 2 2" xfId="4236"/>
    <cellStyle name="好 3 2 3" xfId="4237"/>
    <cellStyle name="链接单元格 2 3 2" xfId="4238"/>
    <cellStyle name="好 3 2 4" xfId="4239"/>
    <cellStyle name="货币 2 2 4 2" xfId="4240"/>
    <cellStyle name="好_5.中央部门决算（草案)-1" xfId="4241"/>
    <cellStyle name="后继超级链接 2 2" xfId="4242"/>
    <cellStyle name="后继超级链接 2 2 2" xfId="4243"/>
    <cellStyle name="后继超级链接 2 2 2 2" xfId="4244"/>
    <cellStyle name="后继超级链接 2 2 3" xfId="4245"/>
    <cellStyle name="后继超级链接 2 3 2" xfId="4246"/>
    <cellStyle name="后继超级链接 2 4" xfId="4247"/>
    <cellStyle name="货币 2 4 2 2" xfId="4248"/>
    <cellStyle name="汇总 2" xfId="4249"/>
    <cellStyle name="汇总 2 2" xfId="4250"/>
    <cellStyle name="汇总 2 2 2" xfId="4251"/>
    <cellStyle name="汇总 2 3" xfId="4252"/>
    <cellStyle name="汇总 2 3 2" xfId="4253"/>
    <cellStyle name="货币 2 2 2 3" xfId="4254"/>
    <cellStyle name="警告文本 2 3 2" xfId="4255"/>
    <cellStyle name="汇总 2 3 3" xfId="4256"/>
    <cellStyle name="货币 2 2 2 4" xfId="4257"/>
    <cellStyle name="汇总 3 2 2" xfId="4258"/>
    <cellStyle name="警告文本 3 2 2" xfId="4259"/>
    <cellStyle name="汇总 3 2 3" xfId="4260"/>
    <cellStyle name="汇总 3 3" xfId="4261"/>
    <cellStyle name="汇总 4 2 2" xfId="4262"/>
    <cellStyle name="货币 2 10" xfId="4263"/>
    <cellStyle name="货币 2 2" xfId="4264"/>
    <cellStyle name="货币 2 2 2 2" xfId="4265"/>
    <cellStyle name="货币 2 2 2 2 2" xfId="4266"/>
    <cellStyle name="货币 2 2 2 2 2 2" xfId="4267"/>
    <cellStyle name="货币 2 2 2 2 3" xfId="4268"/>
    <cellStyle name="货币 2 2 2 2 3 2" xfId="4269"/>
    <cellStyle name="货币 2 2 2 2 4" xfId="4270"/>
    <cellStyle name="货币 2 2 2 2 4 2" xfId="4271"/>
    <cellStyle name="货币 2 2 2 2 5" xfId="4272"/>
    <cellStyle name="货币 2 2 2 3 2 2" xfId="4273"/>
    <cellStyle name="货币 2 2 2 3 3" xfId="4274"/>
    <cellStyle name="货币 2 2 2 3 3 2" xfId="4275"/>
    <cellStyle name="货币 2 2 2 3 4" xfId="4276"/>
    <cellStyle name="货币 2 2 2 4 2" xfId="4277"/>
    <cellStyle name="货币 2 2 2 4 3" xfId="4278"/>
    <cellStyle name="货币 2 2 2 4 3 2" xfId="4279"/>
    <cellStyle name="货币 2 2 2 4 4 2" xfId="4280"/>
    <cellStyle name="货币 2 2 2 5 2" xfId="4281"/>
    <cellStyle name="货币 2 2 2 6" xfId="4282"/>
    <cellStyle name="货币 2 2 2 6 2" xfId="4283"/>
    <cellStyle name="链接单元格 2 2" xfId="4284"/>
    <cellStyle name="货币 2 2 3" xfId="4285"/>
    <cellStyle name="链接单元格 2 2 2" xfId="4286"/>
    <cellStyle name="货币 2 2 3 2" xfId="4287"/>
    <cellStyle name="货币 2 2 3 4 2" xfId="4288"/>
    <cellStyle name="链接单元格 2 3" xfId="4289"/>
    <cellStyle name="货币 2 2 4" xfId="4290"/>
    <cellStyle name="货币 2 2 4 3" xfId="4291"/>
    <cellStyle name="货币 2 2 4 5" xfId="4292"/>
    <cellStyle name="链接单元格 2 4" xfId="4293"/>
    <cellStyle name="货币 2 2 5" xfId="4294"/>
    <cellStyle name="货币 2 2 6" xfId="4295"/>
    <cellStyle name="货币 2 2 6 4" xfId="4296"/>
    <cellStyle name="货币 2 2 6 4 2" xfId="4297"/>
    <cellStyle name="货币 2 2 8" xfId="4298"/>
    <cellStyle name="货币 2 3 2" xfId="4299"/>
    <cellStyle name="货币 2 3 2 4 2" xfId="4300"/>
    <cellStyle name="链接单元格 3 3" xfId="4301"/>
    <cellStyle name="货币 2 3 4" xfId="4302"/>
    <cellStyle name="链接单元格 3 4" xfId="4303"/>
    <cellStyle name="货币 2 3 5" xfId="4304"/>
    <cellStyle name="货币 2 3 7" xfId="4305"/>
    <cellStyle name="货币 2 3 8" xfId="4306"/>
    <cellStyle name="货币 2 4" xfId="4307"/>
    <cellStyle name="货币 2 4 2" xfId="4308"/>
    <cellStyle name="链接单元格 4 2" xfId="4309"/>
    <cellStyle name="货币 2 4 3" xfId="4310"/>
    <cellStyle name="链接单元格 4 3" xfId="4311"/>
    <cellStyle name="货币 2 4 4" xfId="4312"/>
    <cellStyle name="货币 2 4 5" xfId="4313"/>
    <cellStyle name="货币 2 5" xfId="4314"/>
    <cellStyle name="货币 2 5 2" xfId="4315"/>
    <cellStyle name="货币 2 5 2 2" xfId="4316"/>
    <cellStyle name="着色 4" xfId="4317"/>
    <cellStyle name="链接单元格 5 2" xfId="4318"/>
    <cellStyle name="货币 2 5 3" xfId="4319"/>
    <cellStyle name="着色 5" xfId="4320"/>
    <cellStyle name="链接单元格 5 3" xfId="4321"/>
    <cellStyle name="货币 2 5 4" xfId="4322"/>
    <cellStyle name="货币 2 5 4 2" xfId="4323"/>
    <cellStyle name="货币 2 5 5" xfId="4324"/>
    <cellStyle name="货币 2 6 2 2" xfId="4325"/>
    <cellStyle name="货币 2 6 3 2" xfId="4326"/>
    <cellStyle name="货币 2 6 4" xfId="4327"/>
    <cellStyle name="计算 2 3 2 2 2" xfId="4328"/>
    <cellStyle name="货币 2 9" xfId="4329"/>
    <cellStyle name="小数 2 3" xfId="4330"/>
    <cellStyle name="检查单元格 4 3" xfId="4331"/>
    <cellStyle name="货币 3 10" xfId="4332"/>
    <cellStyle name="货币 3 2" xfId="4333"/>
    <cellStyle name="输入 2 5" xfId="4334"/>
    <cellStyle name="货币 3 2 2" xfId="4335"/>
    <cellStyle name="货币 3 2 2 2" xfId="4336"/>
    <cellStyle name="货币 3 2 2 2 2" xfId="4337"/>
    <cellStyle name="货币 3 2 2 3" xfId="4338"/>
    <cellStyle name="货币 3 2 2 3 2" xfId="4339"/>
    <cellStyle name="货币 3 2 2 4" xfId="4340"/>
    <cellStyle name="货币 3 2 2 4 2" xfId="4341"/>
    <cellStyle name="货币 3 2 3" xfId="4342"/>
    <cellStyle name="货币 3 2 3 2" xfId="4343"/>
    <cellStyle name="货币 3 2 3 2 2" xfId="4344"/>
    <cellStyle name="货币 3 2 3 4" xfId="4345"/>
    <cellStyle name="货币 3 2 4" xfId="4346"/>
    <cellStyle name="货币 3 2 4 2" xfId="4347"/>
    <cellStyle name="货币 3 2 4 2 2" xfId="4348"/>
    <cellStyle name="货币 3 2 4 3" xfId="4349"/>
    <cellStyle name="货币 3 2 4 4" xfId="4350"/>
    <cellStyle name="货币 3 2 5 2" xfId="4351"/>
    <cellStyle name="货币 3 2 6" xfId="4352"/>
    <cellStyle name="货币 3 2 6 2" xfId="4353"/>
    <cellStyle name="货币 3 3" xfId="4354"/>
    <cellStyle name="输入 3 5" xfId="4355"/>
    <cellStyle name="货币 3 3 2" xfId="4356"/>
    <cellStyle name="货币 3 3 2 2" xfId="4357"/>
    <cellStyle name="货币 3 3 3" xfId="4358"/>
    <cellStyle name="货币 3 3 3 2" xfId="4359"/>
    <cellStyle name="货币 3 3 4" xfId="4360"/>
    <cellStyle name="货币 3 3 5" xfId="4361"/>
    <cellStyle name="货币 3 4" xfId="4362"/>
    <cellStyle name="货币 3 4 4" xfId="4363"/>
    <cellStyle name="货币 3 4 4 2" xfId="4364"/>
    <cellStyle name="货币 3 4 5" xfId="4365"/>
    <cellStyle name="货币 3 5" xfId="4366"/>
    <cellStyle name="货币 3 5 2" xfId="4367"/>
    <cellStyle name="货币 3 5 3" xfId="4368"/>
    <cellStyle name="货币 3 5 3 2" xfId="4369"/>
    <cellStyle name="货币 3 5 4" xfId="4370"/>
    <cellStyle name="货币 3 7" xfId="4371"/>
    <cellStyle name="注释 6" xfId="4372"/>
    <cellStyle name="货币 3 7 2" xfId="4373"/>
    <cellStyle name="货币 3 8" xfId="4374"/>
    <cellStyle name="货币 3 8 2" xfId="4375"/>
    <cellStyle name="货币 3 9" xfId="4376"/>
    <cellStyle name="货币 3 9 2" xfId="4377"/>
    <cellStyle name="强调文字颜色 2 4 2" xfId="4378"/>
    <cellStyle name="货币 4 10" xfId="4379"/>
    <cellStyle name="货币 4 2" xfId="4380"/>
    <cellStyle name="货币 4 2 2" xfId="4381"/>
    <cellStyle name="货币 4 2 2 2" xfId="4382"/>
    <cellStyle name="货币 4 2 2 2 2" xfId="4383"/>
    <cellStyle name="货币 4 2 2 3 2" xfId="4384"/>
    <cellStyle name="货币 4 2 2 4 2" xfId="4385"/>
    <cellStyle name="货币 4 2 3" xfId="4386"/>
    <cellStyle name="货币 4 2 3 2" xfId="4387"/>
    <cellStyle name="货币 4 2 3 2 2" xfId="4388"/>
    <cellStyle name="货币 4 2 3 3" xfId="4389"/>
    <cellStyle name="货币 4 2 3 4" xfId="4390"/>
    <cellStyle name="货币 4 2 4 2" xfId="4391"/>
    <cellStyle name="货币 4 2 4 3" xfId="4392"/>
    <cellStyle name="货币 4 2 4 4" xfId="4393"/>
    <cellStyle name="货币 4 2 4 4 2" xfId="4394"/>
    <cellStyle name="货币 4 2 5" xfId="4395"/>
    <cellStyle name="货币 4 2 5 2" xfId="4396"/>
    <cellStyle name="货币 4 2 6" xfId="4397"/>
    <cellStyle name="货币 4 2 6 2" xfId="4398"/>
    <cellStyle name="货币 4 2 7" xfId="4399"/>
    <cellStyle name="货币 4 3" xfId="4400"/>
    <cellStyle name="货币 4 3 2" xfId="4401"/>
    <cellStyle name="货币 4 3 2 2" xfId="4402"/>
    <cellStyle name="货币 4 3 3" xfId="4403"/>
    <cellStyle name="货币 4 3 3 2" xfId="4404"/>
    <cellStyle name="货币 4 3 4" xfId="4405"/>
    <cellStyle name="货币 4 3 4 2" xfId="4406"/>
    <cellStyle name="货币 4 3 5" xfId="4407"/>
    <cellStyle name="货币 4 4" xfId="4408"/>
    <cellStyle name="货币 4 4 2" xfId="4409"/>
    <cellStyle name="货币 4 4 2 2" xfId="4410"/>
    <cellStyle name="货币 4 4 3 2" xfId="4411"/>
    <cellStyle name="货币 4 4 4" xfId="4412"/>
    <cellStyle name="货币 4 4 4 2" xfId="4413"/>
    <cellStyle name="货币 4 4 5" xfId="4414"/>
    <cellStyle name="货币 4 5" xfId="4415"/>
    <cellStyle name="货币 4 5 3" xfId="4416"/>
    <cellStyle name="货币 4 5 4" xfId="4417"/>
    <cellStyle name="货币 4 7" xfId="4418"/>
    <cellStyle name="货币 4 8" xfId="4419"/>
    <cellStyle name="货币 4 8 2" xfId="4420"/>
    <cellStyle name="货币 4 9 2" xfId="4421"/>
    <cellStyle name="强调文字颜色 4 4 2 2 2" xfId="4422"/>
    <cellStyle name="货币 5 2" xfId="4423"/>
    <cellStyle name="货币 5 3" xfId="4424"/>
    <cellStyle name="货币 5 4" xfId="4425"/>
    <cellStyle name="计算 2 3 3 2" xfId="4426"/>
    <cellStyle name="计算 2" xfId="4427"/>
    <cellStyle name="计算 2 2" xfId="4428"/>
    <cellStyle name="计算 2 2 2" xfId="4429"/>
    <cellStyle name="计算 2 2 2 2" xfId="4430"/>
    <cellStyle name="计算 2 2 2 2 2" xfId="4431"/>
    <cellStyle name="计算 2 2 3 2" xfId="4432"/>
    <cellStyle name="计算 2 3" xfId="4433"/>
    <cellStyle name="计算 2 3 2 2" xfId="4434"/>
    <cellStyle name="计算 2 3 2 3" xfId="4435"/>
    <cellStyle name="计算 2 3 4" xfId="4436"/>
    <cellStyle name="计算 2 3 5" xfId="4437"/>
    <cellStyle name="计算 2 5" xfId="4438"/>
    <cellStyle name="计算 2 5 2" xfId="4439"/>
    <cellStyle name="计算 2 6" xfId="4440"/>
    <cellStyle name="计算 2 7" xfId="4441"/>
    <cellStyle name="计算 3 2 2" xfId="4442"/>
    <cellStyle name="计算 3 2 2 2" xfId="4443"/>
    <cellStyle name="计算 3 2 2 2 2" xfId="4444"/>
    <cellStyle name="计算 3 2 2 3" xfId="4445"/>
    <cellStyle name="计算 3 2 3" xfId="4446"/>
    <cellStyle name="计算 3 2 3 2" xfId="4447"/>
    <cellStyle name="计算 3 2 4" xfId="4448"/>
    <cellStyle name="计算 3 3" xfId="4449"/>
    <cellStyle name="强调文字颜色 1 6 2" xfId="4450"/>
    <cellStyle name="计算 3 3 2 2" xfId="4451"/>
    <cellStyle name="强调文字颜色 1 7" xfId="4452"/>
    <cellStyle name="计算 3 3 3" xfId="4453"/>
    <cellStyle name="强调文字颜色 2 6" xfId="4454"/>
    <cellStyle name="计算 3 4 2" xfId="4455"/>
    <cellStyle name="计算 3 5" xfId="4456"/>
    <cellStyle name="计算 4 2 2" xfId="4457"/>
    <cellStyle name="计算 4 2 2 2" xfId="4458"/>
    <cellStyle name="计算 4 2 3" xfId="4459"/>
    <cellStyle name="计算 4 3" xfId="4460"/>
    <cellStyle name="计算 5 2 2" xfId="4461"/>
    <cellStyle name="计算 5 2 2 2" xfId="4462"/>
    <cellStyle name="计算 5 3" xfId="4463"/>
    <cellStyle name="注释 3 2 2 2 2" xfId="4464"/>
    <cellStyle name="计算 5 4" xfId="4465"/>
    <cellStyle name="计算 6 3" xfId="4466"/>
    <cellStyle name="检查单元格 2 3" xfId="4467"/>
    <cellStyle name="检查单元格 2 4" xfId="4468"/>
    <cellStyle name="检查单元格 2 5" xfId="4469"/>
    <cellStyle name="检查单元格 2 6" xfId="4470"/>
    <cellStyle name="检查单元格 3 2" xfId="4471"/>
    <cellStyle name="检查单元格 3 3" xfId="4472"/>
    <cellStyle name="检查单元格 3 5" xfId="4473"/>
    <cellStyle name="小数 2" xfId="4474"/>
    <cellStyle name="检查单元格 4" xfId="4475"/>
    <cellStyle name="小数 2 2" xfId="4476"/>
    <cellStyle name="检查单元格 4 2" xfId="4477"/>
    <cellStyle name="小数 2 4" xfId="4478"/>
    <cellStyle name="检查单元格 4 4" xfId="4479"/>
    <cellStyle name="小数 3" xfId="4480"/>
    <cellStyle name="检查单元格 5" xfId="4481"/>
    <cellStyle name="小数 3 2 2" xfId="4482"/>
    <cellStyle name="检查单元格 5 2 2" xfId="4483"/>
    <cellStyle name="检查单元格 5 2 2 2" xfId="4484"/>
    <cellStyle name="检查单元格 5 2 3" xfId="4485"/>
    <cellStyle name="小数 3 3" xfId="4486"/>
    <cellStyle name="检查单元格 5 3" xfId="4487"/>
    <cellStyle name="千位_，" xfId="4488"/>
    <cellStyle name="检查单元格 5 3 2" xfId="4489"/>
    <cellStyle name="检查单元格 6 2 2" xfId="4490"/>
    <cellStyle name="检查单元格 7 2" xfId="4491"/>
    <cellStyle name="解释性文本 3 2" xfId="4492"/>
    <cellStyle name="解释性文本 4" xfId="4493"/>
    <cellStyle name="解释性文本 4 2" xfId="4494"/>
    <cellStyle name="解释性文本 4 2 2" xfId="4495"/>
    <cellStyle name="警告文本 2 2 2 2" xfId="4496"/>
    <cellStyle name="警告文本 2 2 3" xfId="4497"/>
    <cellStyle name="样式 1 2" xfId="4498"/>
    <cellStyle name="警告文本 2 4" xfId="4499"/>
    <cellStyle name="警告文本 3 2 2 2" xfId="4500"/>
    <cellStyle name="警告文本 3 3" xfId="4501"/>
    <cellStyle name="警告文本 4 2" xfId="4502"/>
    <cellStyle name="警告文本 4 2 2" xfId="4503"/>
    <cellStyle name="警告文本 4 3" xfId="4504"/>
    <cellStyle name="警告文本 5" xfId="4505"/>
    <cellStyle name="警告文本 5 2" xfId="4506"/>
    <cellStyle name="警告文本 5 2 2" xfId="4507"/>
    <cellStyle name="警告文本 5 3" xfId="4508"/>
    <cellStyle name="警告文本 6" xfId="4509"/>
    <cellStyle name="警告文本 6 2" xfId="4510"/>
    <cellStyle name="链接单元格 3" xfId="4511"/>
    <cellStyle name="链接单元格 4" xfId="4512"/>
    <cellStyle name="普通_97-917" xfId="4513"/>
    <cellStyle name="千分位[0]_BT (2)" xfId="4514"/>
    <cellStyle name="千位分隔 2" xfId="4515"/>
    <cellStyle name="千位分隔 2 2" xfId="4516"/>
    <cellStyle name="千位分隔 2 2 2" xfId="4517"/>
    <cellStyle name="千位分隔 2 2 2 2" xfId="4518"/>
    <cellStyle name="千位分隔 2 2 2 2 2" xfId="4519"/>
    <cellStyle name="千位分隔 2 2 2 3" xfId="4520"/>
    <cellStyle name="千位分隔 2 2 2 3 2" xfId="4521"/>
    <cellStyle name="千位分隔 2 2 2 4" xfId="4522"/>
    <cellStyle name="千位分隔 2 2 2 4 2" xfId="4523"/>
    <cellStyle name="千位分隔 2 2 2 5" xfId="4524"/>
    <cellStyle name="千位分隔 2 2 2 5 2" xfId="4525"/>
    <cellStyle name="千位分隔 2 2 2 6" xfId="4526"/>
    <cellStyle name="千位分隔 2 2 3" xfId="4527"/>
    <cellStyle name="千位分隔 2 2 3 3" xfId="4528"/>
    <cellStyle name="千位分隔 2 2 4" xfId="4529"/>
    <cellStyle name="千位分隔 2 2 5" xfId="4530"/>
    <cellStyle name="千位分隔 2 2 6" xfId="4531"/>
    <cellStyle name="千位分隔 2 2 6 2" xfId="4532"/>
    <cellStyle name="千位分隔 2 2 7 2" xfId="4533"/>
    <cellStyle name="千位分隔 2 3" xfId="4534"/>
    <cellStyle name="千位分隔 2 3 2" xfId="4535"/>
    <cellStyle name="千位分隔 2 3 2 2" xfId="4536"/>
    <cellStyle name="千位分隔 2 3 3" xfId="4537"/>
    <cellStyle name="千位分隔 2 3 4" xfId="4538"/>
    <cellStyle name="千位分隔 2 3 5" xfId="4539"/>
    <cellStyle name="千位分隔 2 3 6" xfId="4540"/>
    <cellStyle name="千位分隔 2 4" xfId="4541"/>
    <cellStyle name="千位分隔 2 4 2" xfId="4542"/>
    <cellStyle name="千位分隔 2 4 2 2" xfId="4543"/>
    <cellStyle name="千位分隔 2 4 3" xfId="4544"/>
    <cellStyle name="千位分隔 2 4 3 2" xfId="4545"/>
    <cellStyle name="千位分隔 2 4 4" xfId="4546"/>
    <cellStyle name="千位分隔 2 4 5" xfId="4547"/>
    <cellStyle name="千位分隔 2 5" xfId="4548"/>
    <cellStyle name="千位分隔 2 5 2" xfId="4549"/>
    <cellStyle name="千位分隔 2 5 2 2" xfId="4550"/>
    <cellStyle name="千位分隔 2 5 3" xfId="4551"/>
    <cellStyle name="千位分隔 2 5 3 2" xfId="4552"/>
    <cellStyle name="千位分隔 2 5 4" xfId="4553"/>
    <cellStyle name="千位分隔 2 5 4 2" xfId="4554"/>
    <cellStyle name="千位分隔 2 5 5" xfId="4555"/>
    <cellStyle name="千位分隔 2 6" xfId="4556"/>
    <cellStyle name="千位分隔 2 6 2" xfId="4557"/>
    <cellStyle name="千位分隔 2 7" xfId="4558"/>
    <cellStyle name="千位分隔 2 7 2" xfId="4559"/>
    <cellStyle name="千位分隔 2 9" xfId="4560"/>
    <cellStyle name="千位分隔 3 2 2 4 2" xfId="4561"/>
    <cellStyle name="千位分隔 3 2 2 5" xfId="4562"/>
    <cellStyle name="千位分隔 3 2 4" xfId="4563"/>
    <cellStyle name="千位分隔 3 2 4 3" xfId="4564"/>
    <cellStyle name="千位分隔 3 2 4 3 2" xfId="4565"/>
    <cellStyle name="千位分隔 3 2 4 4 2" xfId="4566"/>
    <cellStyle name="千位分隔 3 2 5" xfId="4567"/>
    <cellStyle name="千位分隔 3 2 5 2" xfId="4568"/>
    <cellStyle name="千位分隔 3 2 6" xfId="4569"/>
    <cellStyle name="千位分隔 3 2 6 2" xfId="4570"/>
    <cellStyle name="千位分隔 3 2 7" xfId="4571"/>
    <cellStyle name="千位分隔 3 2 7 2" xfId="4572"/>
    <cellStyle name="千位分隔 3 3 4 2" xfId="4573"/>
    <cellStyle name="千位分隔 3 3 5" xfId="4574"/>
    <cellStyle name="输出 6 2" xfId="4575"/>
    <cellStyle name="强调文字颜色 5 2 5" xfId="4576"/>
    <cellStyle name="千位分隔 3 4 2 2" xfId="4577"/>
    <cellStyle name="输出 7" xfId="4578"/>
    <cellStyle name="千位分隔 3 4 3" xfId="4579"/>
    <cellStyle name="输出 7 2" xfId="4580"/>
    <cellStyle name="强调文字颜色 5 3 5" xfId="4581"/>
    <cellStyle name="千位分隔 3 4 3 2" xfId="4582"/>
    <cellStyle name="输出 8" xfId="4583"/>
    <cellStyle name="千位分隔 3 4 4" xfId="4584"/>
    <cellStyle name="千位分隔 3 4 4 2" xfId="4585"/>
    <cellStyle name="输出 9" xfId="4586"/>
    <cellStyle name="千位分隔 3 4 5" xfId="4587"/>
    <cellStyle name="千位分隔 3 5 2" xfId="4588"/>
    <cellStyle name="强调文字颜色 6 2 5" xfId="4589"/>
    <cellStyle name="千位分隔 3 5 2 2" xfId="4590"/>
    <cellStyle name="千位分隔 3 5 3" xfId="4591"/>
    <cellStyle name="强调文字颜色 6 3 5" xfId="4592"/>
    <cellStyle name="千位分隔 3 5 3 2" xfId="4593"/>
    <cellStyle name="千位分隔 3 5 4" xfId="4594"/>
    <cellStyle name="千位分隔 3 6" xfId="4595"/>
    <cellStyle name="注释 2 2 2 4" xfId="4596"/>
    <cellStyle name="千位分隔 3 6 3 2" xfId="4597"/>
    <cellStyle name="千位分隔 3 6 4 2" xfId="4598"/>
    <cellStyle name="千位分隔 3 6 5" xfId="4599"/>
    <cellStyle name="千位分隔 3 7" xfId="4600"/>
    <cellStyle name="千位分隔 3 8" xfId="4601"/>
    <cellStyle name="强调文字颜色 4 5 2 3" xfId="4602"/>
    <cellStyle name="千位分隔 3 8 2" xfId="4603"/>
    <cellStyle name="千位分隔 3 9" xfId="4604"/>
    <cellStyle name="千位分隔 3 9 2" xfId="4605"/>
    <cellStyle name="千位分隔 4 10" xfId="4606"/>
    <cellStyle name="千位分隔 4 2 4" xfId="4607"/>
    <cellStyle name="千位分隔 4 2 4 4 2" xfId="4608"/>
    <cellStyle name="千位分隔 4 2 5" xfId="4609"/>
    <cellStyle name="千位分隔 4 2 6" xfId="4610"/>
    <cellStyle name="千位分隔 4 2 6 2" xfId="4611"/>
    <cellStyle name="千位分隔 4 2 7" xfId="4612"/>
    <cellStyle name="千位分隔 4 2 8" xfId="4613"/>
    <cellStyle name="千位分隔 4 3 4" xfId="4614"/>
    <cellStyle name="千位分隔 4 3 5" xfId="4615"/>
    <cellStyle name="千位分隔 4 4 2" xfId="4616"/>
    <cellStyle name="千位分隔 4 4 2 2" xfId="4617"/>
    <cellStyle name="千位分隔 4 4 3" xfId="4618"/>
    <cellStyle name="千位分隔 4 4 3 2" xfId="4619"/>
    <cellStyle name="千位分隔 4 4 5" xfId="4620"/>
    <cellStyle name="千位分隔 4 5" xfId="4621"/>
    <cellStyle name="千位分隔 4 5 2" xfId="4622"/>
    <cellStyle name="千位分隔 4 5 3" xfId="4623"/>
    <cellStyle name="千位分隔 4 5 3 2" xfId="4624"/>
    <cellStyle name="千位分隔 4 6 3 2" xfId="4625"/>
    <cellStyle name="千位分隔 4 6 4 2" xfId="4626"/>
    <cellStyle name="千位分隔 4 6 5" xfId="4627"/>
    <cellStyle name="千位分隔 4 8" xfId="4628"/>
    <cellStyle name="千位分隔 4 8 2" xfId="4629"/>
    <cellStyle name="千位分隔 4 9" xfId="4630"/>
    <cellStyle name="千位分隔 4 9 2" xfId="4631"/>
    <cellStyle name="钎霖_laroux" xfId="4632"/>
    <cellStyle name="强调文字颜色 1 2 2 2" xfId="4633"/>
    <cellStyle name="强调文字颜色 1 2 2 2 2" xfId="4634"/>
    <cellStyle name="强调文字颜色 1 2 2 2 2 2" xfId="4635"/>
    <cellStyle name="强调文字颜色 1 2 2 2 3" xfId="4636"/>
    <cellStyle name="强调文字颜色 1 2 2 3 2" xfId="4637"/>
    <cellStyle name="强调文字颜色 1 2 2 4" xfId="4638"/>
    <cellStyle name="强调文字颜色 1 2 3" xfId="4639"/>
    <cellStyle name="强调文字颜色 1 2 4" xfId="4640"/>
    <cellStyle name="强调文字颜色 1 2 4 2" xfId="4641"/>
    <cellStyle name="强调文字颜色 1 2 4 2 2" xfId="4642"/>
    <cellStyle name="强调文字颜色 1 2 4 3" xfId="4643"/>
    <cellStyle name="强调文字颜色 1 2 5" xfId="4644"/>
    <cellStyle name="强调文字颜色 1 2 6" xfId="4645"/>
    <cellStyle name="强调文字颜色 1 2 7" xfId="4646"/>
    <cellStyle name="强调文字颜色 1 3 2 2 2 2" xfId="4647"/>
    <cellStyle name="强调文字颜色 1 3 2 2 3" xfId="4648"/>
    <cellStyle name="强调文字颜色 1 3 2 3" xfId="4649"/>
    <cellStyle name="强调文字颜色 1 3 2 3 2" xfId="4650"/>
    <cellStyle name="强调文字颜色 1 3 2 4" xfId="4651"/>
    <cellStyle name="强调文字颜色 1 3 3 2" xfId="4652"/>
    <cellStyle name="强调文字颜色 1 3 3 3" xfId="4653"/>
    <cellStyle name="强调文字颜色 1 3 4" xfId="4654"/>
    <cellStyle name="强调文字颜色 1 3 4 2" xfId="4655"/>
    <cellStyle name="强调文字颜色 1 3 5" xfId="4656"/>
    <cellStyle name="强调文字颜色 1 4 2 2" xfId="4657"/>
    <cellStyle name="强调文字颜色 1 4 2 2 2" xfId="4658"/>
    <cellStyle name="强调文字颜色 1 4 2 3" xfId="4659"/>
    <cellStyle name="强调文字颜色 1 4 3" xfId="4660"/>
    <cellStyle name="强调文字颜色 1 4 3 2" xfId="4661"/>
    <cellStyle name="强调文字颜色 1 4 4" xfId="4662"/>
    <cellStyle name="强调文字颜色 1 5 2 2" xfId="4663"/>
    <cellStyle name="强调文字颜色 1 5 2 2 2" xfId="4664"/>
    <cellStyle name="强调文字颜色 1 5 2 3" xfId="4665"/>
    <cellStyle name="强调文字颜色 1 5 3" xfId="4666"/>
    <cellStyle name="强调文字颜色 1 5 3 2" xfId="4667"/>
    <cellStyle name="强调文字颜色 1 5 4" xfId="4668"/>
    <cellStyle name="强调文字颜色 1 6 2 2" xfId="4669"/>
    <cellStyle name="强调文字颜色 1 6 3" xfId="4670"/>
    <cellStyle name="强调文字颜色 1 7 2" xfId="4671"/>
    <cellStyle name="强调文字颜色 1 8" xfId="4672"/>
    <cellStyle name="强调文字颜色 1 9" xfId="4673"/>
    <cellStyle name="强调文字颜色 2 2 3" xfId="4674"/>
    <cellStyle name="强调文字颜色 2 2 4" xfId="4675"/>
    <cellStyle name="强调文字颜色 2 2 5" xfId="4676"/>
    <cellStyle name="强调文字颜色 2 2 6" xfId="4677"/>
    <cellStyle name="强调文字颜色 2 2 7" xfId="4678"/>
    <cellStyle name="强调文字颜色 2 3 2 2" xfId="4679"/>
    <cellStyle name="强调文字颜色 2 3 2 2 2" xfId="4680"/>
    <cellStyle name="强调文字颜色 2 3 2 2 2 2" xfId="4681"/>
    <cellStyle name="强调文字颜色 2 3 2 2 3" xfId="4682"/>
    <cellStyle name="强调文字颜色 2 3 3 2 2" xfId="4683"/>
    <cellStyle name="强调文字颜色 2 3 4 2" xfId="4684"/>
    <cellStyle name="强调文字颜色 2 3 5" xfId="4685"/>
    <cellStyle name="强调文字颜色 2 4 2 2" xfId="4686"/>
    <cellStyle name="强调文字颜色 2 4 2 2 2" xfId="4687"/>
    <cellStyle name="强调文字颜色 2 4 2 3" xfId="4688"/>
    <cellStyle name="强调文字颜色 2 4 3 2" xfId="4689"/>
    <cellStyle name="强调文字颜色 2 4 4" xfId="4690"/>
    <cellStyle name="强调文字颜色 2 5 2" xfId="4691"/>
    <cellStyle name="强调文字颜色 2 5 2 2" xfId="4692"/>
    <cellStyle name="强调文字颜色 2 5 2 2 2" xfId="4693"/>
    <cellStyle name="强调文字颜色 2 5 2 3" xfId="4694"/>
    <cellStyle name="强调文字颜色 2 5 3" xfId="4695"/>
    <cellStyle name="强调文字颜色 2 5 3 2" xfId="4696"/>
    <cellStyle name="强调文字颜色 2 5 4" xfId="4697"/>
    <cellStyle name="强调文字颜色 2 6 2" xfId="4698"/>
    <cellStyle name="强调文字颜色 2 6 2 2" xfId="4699"/>
    <cellStyle name="强调文字颜色 2 6 3" xfId="4700"/>
    <cellStyle name="强调文字颜色 2 7" xfId="4701"/>
    <cellStyle name="强调文字颜色 2 7 2" xfId="4702"/>
    <cellStyle name="强调文字颜色 2 8" xfId="4703"/>
    <cellStyle name="适中 5 2 2" xfId="4704"/>
    <cellStyle name="强调文字颜色 2 9" xfId="4705"/>
    <cellStyle name="强调文字颜色 3 2 3" xfId="4706"/>
    <cellStyle name="强调文字颜色 3 2 3 2 3" xfId="4707"/>
    <cellStyle name="强调文字颜色 3 2 3 3 2" xfId="4708"/>
    <cellStyle name="强调文字颜色 3 2 3 4" xfId="4709"/>
    <cellStyle name="强调文字颜色 3 2 4" xfId="4710"/>
    <cellStyle name="强调文字颜色 3 4 2 2 2" xfId="4711"/>
    <cellStyle name="强调文字颜色 3 5 2 2 2" xfId="4712"/>
    <cellStyle name="强调文字颜色 3 5 2 3" xfId="4713"/>
    <cellStyle name="强调文字颜色 3 5 3 2" xfId="4714"/>
    <cellStyle name="强调文字颜色 3 6" xfId="4715"/>
    <cellStyle name="强调文字颜色 3 7" xfId="4716"/>
    <cellStyle name="强调文字颜色 3 7 2" xfId="4717"/>
    <cellStyle name="强调文字颜色 3 8" xfId="4718"/>
    <cellStyle name="适中 5 3 2" xfId="4719"/>
    <cellStyle name="强调文字颜色 3 9" xfId="4720"/>
    <cellStyle name="强调文字颜色 4 2 2" xfId="4721"/>
    <cellStyle name="强调文字颜色 4 2 3" xfId="4722"/>
    <cellStyle name="强调文字颜色 4 2 3 5" xfId="4723"/>
    <cellStyle name="强调文字颜色 4 2 4" xfId="4724"/>
    <cellStyle name="强调文字颜色 4 2 6" xfId="4725"/>
    <cellStyle name="强调文字颜色 4 2 7" xfId="4726"/>
    <cellStyle name="强调文字颜色 4 3" xfId="4727"/>
    <cellStyle name="强调文字颜色 4 3 2" xfId="4728"/>
    <cellStyle name="强调文字颜色 4 4" xfId="4729"/>
    <cellStyle name="强调文字颜色 4 4 2" xfId="4730"/>
    <cellStyle name="强调文字颜色 4 5" xfId="4731"/>
    <cellStyle name="强调文字颜色 4 5 2" xfId="4732"/>
    <cellStyle name="强调文字颜色 4 5 2 2 2" xfId="4733"/>
    <cellStyle name="强调文字颜色 4 5 4" xfId="4734"/>
    <cellStyle name="强调文字颜色 4 6" xfId="4735"/>
    <cellStyle name="强调文字颜色 4 6 2" xfId="4736"/>
    <cellStyle name="强调文字颜色 4 6 3" xfId="4737"/>
    <cellStyle name="强调文字颜色 4 7" xfId="4738"/>
    <cellStyle name="强调文字颜色 4 7 2" xfId="4739"/>
    <cellStyle name="强调文字颜色 4 8" xfId="4740"/>
    <cellStyle name="强调文字颜色 4 9" xfId="4741"/>
    <cellStyle name="强调文字颜色 5 2 2" xfId="4742"/>
    <cellStyle name="强调文字颜色 5 2 2 2" xfId="4743"/>
    <cellStyle name="强调文字颜色 5 2 2 2 2" xfId="4744"/>
    <cellStyle name="强调文字颜色 5 2 2 2 2 2" xfId="4745"/>
    <cellStyle name="强调文字颜色 5 2 2 2 3" xfId="4746"/>
    <cellStyle name="强调文字颜色 5 2 2 3" xfId="4747"/>
    <cellStyle name="强调文字颜色 5 2 2 3 2" xfId="4748"/>
    <cellStyle name="强调文字颜色 5 2 2 4" xfId="4749"/>
    <cellStyle name="强调文字颜色 5 2 3 2" xfId="4750"/>
    <cellStyle name="强调文字颜色 5 2 3 2 2" xfId="4751"/>
    <cellStyle name="强调文字颜色 5 2 3 2 2 2" xfId="4752"/>
    <cellStyle name="强调文字颜色 5 2 3 2 3" xfId="4753"/>
    <cellStyle name="强调文字颜色 5 2 3 3" xfId="4754"/>
    <cellStyle name="强调文字颜色 5 2 3 3 2" xfId="4755"/>
    <cellStyle name="强调文字颜色 5 2 3 4" xfId="4756"/>
    <cellStyle name="强调文字颜色 5 2 3 5" xfId="4757"/>
    <cellStyle name="强调文字颜色 5 2 4" xfId="4758"/>
    <cellStyle name="强调文字颜色 5 2 4 2" xfId="4759"/>
    <cellStyle name="强调文字颜色 5 2 4 2 2" xfId="4760"/>
    <cellStyle name="输出 6 2 2" xfId="4761"/>
    <cellStyle name="强调文字颜色 5 2 5 2" xfId="4762"/>
    <cellStyle name="输出 6 3" xfId="4763"/>
    <cellStyle name="强调文字颜色 5 2 6" xfId="4764"/>
    <cellStyle name="强调文字颜色 5 2 7" xfId="4765"/>
    <cellStyle name="强调文字颜色 5 3" xfId="4766"/>
    <cellStyle name="强调文字颜色 5 3 2" xfId="4767"/>
    <cellStyle name="强调文字颜色 5 3 2 2" xfId="4768"/>
    <cellStyle name="强调文字颜色 5 3 2 2 2" xfId="4769"/>
    <cellStyle name="强调文字颜色 5 3 2 3" xfId="4770"/>
    <cellStyle name="强调文字颜色 5 3 2 4" xfId="4771"/>
    <cellStyle name="强调文字颜色 5 3 3 2 2" xfId="4772"/>
    <cellStyle name="强调文字颜色 5 3 3 3" xfId="4773"/>
    <cellStyle name="强调文字颜色 5 4" xfId="4774"/>
    <cellStyle name="强调文字颜色 5 4 2" xfId="4775"/>
    <cellStyle name="强调文字颜色 5 4 2 2" xfId="4776"/>
    <cellStyle name="强调文字颜色 5 4 2 3" xfId="4777"/>
    <cellStyle name="强调文字颜色 5 4 4" xfId="4778"/>
    <cellStyle name="强调文字颜色 5 5" xfId="4779"/>
    <cellStyle name="强调文字颜色 5 5 2 2" xfId="4780"/>
    <cellStyle name="强调文字颜色 5 5 2 2 2" xfId="4781"/>
    <cellStyle name="强调文字颜色 5 5 2 3" xfId="4782"/>
    <cellStyle name="强调文字颜色 5 5 3" xfId="4783"/>
    <cellStyle name="强调文字颜色 5 5 3 2" xfId="4784"/>
    <cellStyle name="强调文字颜色 5 5 4" xfId="4785"/>
    <cellStyle name="强调文字颜色 5 6" xfId="4786"/>
    <cellStyle name="强调文字颜色 5 6 2" xfId="4787"/>
    <cellStyle name="强调文字颜色 5 6 2 2" xfId="4788"/>
    <cellStyle name="强调文字颜色 5 6 3" xfId="4789"/>
    <cellStyle name="强调文字颜色 5 7 2" xfId="4790"/>
    <cellStyle name="强调文字颜色 5 8" xfId="4791"/>
    <cellStyle name="强调文字颜色 5 9" xfId="4792"/>
    <cellStyle name="强调文字颜色 6 2" xfId="4793"/>
    <cellStyle name="强调文字颜色 6 2 2" xfId="4794"/>
    <cellStyle name="强调文字颜色 6 2 2 2" xfId="4795"/>
    <cellStyle name="强调文字颜色 6 2 2 2 2" xfId="4796"/>
    <cellStyle name="强调文字颜色 6 2 2 2 3" xfId="4797"/>
    <cellStyle name="强调文字颜色 6 2 2 3" xfId="4798"/>
    <cellStyle name="数字 2 3" xfId="4799"/>
    <cellStyle name="强调文字颜色 6 2 2 3 2" xfId="4800"/>
    <cellStyle name="强调文字颜色 6 2 2 4" xfId="4801"/>
    <cellStyle name="强调文字颜色 6 2 3" xfId="4802"/>
    <cellStyle name="强调文字颜色 6 2 3 2" xfId="4803"/>
    <cellStyle name="强调文字颜色 6 2 3 2 2" xfId="4804"/>
    <cellStyle name="强调文字颜色 6 2 3 2 2 2" xfId="4805"/>
    <cellStyle name="强调文字颜色 6 2 3 2 3" xfId="4806"/>
    <cellStyle name="强调文字颜色 6 2 3 3 2" xfId="4807"/>
    <cellStyle name="强调文字颜色 6 2 3 4" xfId="4808"/>
    <cellStyle name="强调文字颜色 6 2 3 5" xfId="4809"/>
    <cellStyle name="强调文字颜色 6 2 4" xfId="4810"/>
    <cellStyle name="强调文字颜色 6 2 4 2" xfId="4811"/>
    <cellStyle name="适中 3 3" xfId="4812"/>
    <cellStyle name="强调文字颜色 6 2 4 2 2" xfId="4813"/>
    <cellStyle name="强调文字颜色 6 2 4 3" xfId="4814"/>
    <cellStyle name="强调文字颜色 6 2 5 2" xfId="4815"/>
    <cellStyle name="强调文字颜色 6 2 6" xfId="4816"/>
    <cellStyle name="强调文字颜色 6 2 7" xfId="4817"/>
    <cellStyle name="强调文字颜色 6 3" xfId="4818"/>
    <cellStyle name="强调文字颜色 6 3 2" xfId="4819"/>
    <cellStyle name="强调文字颜色 6 3 2 2" xfId="4820"/>
    <cellStyle name="强调文字颜色 6 3 2 2 2" xfId="4821"/>
    <cellStyle name="强调文字颜色 6 3 2 2 2 2" xfId="4822"/>
    <cellStyle name="强调文字颜色 6 3 2 3" xfId="4823"/>
    <cellStyle name="强调文字颜色 6 3 2 3 2" xfId="4824"/>
    <cellStyle name="强调文字颜色 6 3 2 4" xfId="4825"/>
    <cellStyle name="强调文字颜色 6 3 3 3" xfId="4826"/>
    <cellStyle name="强调文字颜色 6 3 4 2" xfId="4827"/>
    <cellStyle name="强调文字颜色 6 4" xfId="4828"/>
    <cellStyle name="强调文字颜色 6 4 2" xfId="4829"/>
    <cellStyle name="强调文字颜色 6 4 2 2" xfId="4830"/>
    <cellStyle name="强调文字颜色 6 4 2 2 2" xfId="4831"/>
    <cellStyle name="强调文字颜色 6 4 2 3" xfId="4832"/>
    <cellStyle name="强调文字颜色 6 4 3 2" xfId="4833"/>
    <cellStyle name="强调文字颜色 6 4 4" xfId="4834"/>
    <cellStyle name="强调文字颜色 6 5" xfId="4835"/>
    <cellStyle name="强调文字颜色 6 5 2" xfId="4836"/>
    <cellStyle name="强调文字颜色 6 5 2 2" xfId="4837"/>
    <cellStyle name="强调文字颜色 6 5 2 2 2" xfId="4838"/>
    <cellStyle name="强调文字颜色 6 5 2 3" xfId="4839"/>
    <cellStyle name="强调文字颜色 6 5 3" xfId="4840"/>
    <cellStyle name="强调文字颜色 6 5 3 2" xfId="4841"/>
    <cellStyle name="强调文字颜色 6 5 4" xfId="4842"/>
    <cellStyle name="强调文字颜色 6 6" xfId="4843"/>
    <cellStyle name="强调文字颜色 6 6 2" xfId="4844"/>
    <cellStyle name="强调文字颜色 6 6 2 2" xfId="4845"/>
    <cellStyle name="强调文字颜色 6 6 3" xfId="4846"/>
    <cellStyle name="强调文字颜色 6 7" xfId="4847"/>
    <cellStyle name="强调文字颜色 6 7 2" xfId="4848"/>
    <cellStyle name="强调文字颜色 6 8" xfId="4849"/>
    <cellStyle name="强调文字颜色 6 9" xfId="4850"/>
    <cellStyle name="适中 2 2 2" xfId="4851"/>
    <cellStyle name="适中 2 2 2 2" xfId="4852"/>
    <cellStyle name="适中 2 2 2 2 2" xfId="4853"/>
    <cellStyle name="适中 2 2 2 3" xfId="4854"/>
    <cellStyle name="适中 2 2 3 2" xfId="4855"/>
    <cellStyle name="适中 2 2 4" xfId="4856"/>
    <cellStyle name="适中 2 3" xfId="4857"/>
    <cellStyle name="适中 2 3 2" xfId="4858"/>
    <cellStyle name="适中 2 3 2 2" xfId="4859"/>
    <cellStyle name="适中 2 4" xfId="4860"/>
    <cellStyle name="适中 2 5" xfId="4861"/>
    <cellStyle name="适中 3 2" xfId="4862"/>
    <cellStyle name="适中 3 2 2" xfId="4863"/>
    <cellStyle name="适中 3 2 2 3" xfId="4864"/>
    <cellStyle name="适中 3 2 3" xfId="4865"/>
    <cellStyle name="适中 3 2 3 2" xfId="4866"/>
    <cellStyle name="适中 3 2 4" xfId="4867"/>
    <cellStyle name="适中 3 3 2" xfId="4868"/>
    <cellStyle name="适中 3 3 2 2" xfId="4869"/>
    <cellStyle name="适中 3 3 3" xfId="4870"/>
    <cellStyle name="适中 3 4" xfId="4871"/>
    <cellStyle name="适中 3 4 2" xfId="4872"/>
    <cellStyle name="适中 3 5" xfId="4873"/>
    <cellStyle name="适中 4" xfId="4874"/>
    <cellStyle name="适中 4 2" xfId="4875"/>
    <cellStyle name="适中 4 2 2" xfId="4876"/>
    <cellStyle name="适中 4 3" xfId="4877"/>
    <cellStyle name="适中 4 3 2" xfId="4878"/>
    <cellStyle name="适中 4 4" xfId="4879"/>
    <cellStyle name="适中 5 2" xfId="4880"/>
    <cellStyle name="适中 5 2 2 2" xfId="4881"/>
    <cellStyle name="适中 5 3" xfId="4882"/>
    <cellStyle name="适中 5 4" xfId="4883"/>
    <cellStyle name="适中 6 2" xfId="4884"/>
    <cellStyle name="适中 6 2 2" xfId="4885"/>
    <cellStyle name="适中 6 3" xfId="4886"/>
    <cellStyle name="适中 7" xfId="4887"/>
    <cellStyle name="适中 7 2" xfId="4888"/>
    <cellStyle name="输出 2 2 2" xfId="4889"/>
    <cellStyle name="输出 2 2 2 2" xfId="4890"/>
    <cellStyle name="输出 2 2 2 3" xfId="4891"/>
    <cellStyle name="输出 2 2 3" xfId="4892"/>
    <cellStyle name="输出 2 2 3 2" xfId="4893"/>
    <cellStyle name="输出 2 3" xfId="4894"/>
    <cellStyle name="输出 2 3 2" xfId="4895"/>
    <cellStyle name="输出 2 3 2 2" xfId="4896"/>
    <cellStyle name="输出 2 3 2 2 2" xfId="4897"/>
    <cellStyle name="输出 2 3 3 2" xfId="4898"/>
    <cellStyle name="输出 2 4" xfId="4899"/>
    <cellStyle name="输出 2 4 2" xfId="4900"/>
    <cellStyle name="输出 2 4 2 2" xfId="4901"/>
    <cellStyle name="输出 2 4 3" xfId="4902"/>
    <cellStyle name="输出 2 5" xfId="4903"/>
    <cellStyle name="输出 2 5 2" xfId="4904"/>
    <cellStyle name="输出 2 6" xfId="4905"/>
    <cellStyle name="输出 2 7" xfId="4906"/>
    <cellStyle name="输出 3 2" xfId="4907"/>
    <cellStyle name="输出 3 2 2" xfId="4908"/>
    <cellStyle name="输出 3 2 2 2" xfId="4909"/>
    <cellStyle name="输出 3 2 2 2 2" xfId="4910"/>
    <cellStyle name="输出 3 2 3 2" xfId="4911"/>
    <cellStyle name="输出 3 2 4" xfId="4912"/>
    <cellStyle name="输出 3 3" xfId="4913"/>
    <cellStyle name="输出 3 3 2" xfId="4914"/>
    <cellStyle name="输出 3 3 2 2" xfId="4915"/>
    <cellStyle name="输出 3 3 3" xfId="4916"/>
    <cellStyle name="输出 3 4" xfId="4917"/>
    <cellStyle name="输出 3 4 2" xfId="4918"/>
    <cellStyle name="输出 3 5" xfId="4919"/>
    <cellStyle name="输出 4" xfId="4920"/>
    <cellStyle name="输出 5" xfId="4921"/>
    <cellStyle name="输出 5 2" xfId="4922"/>
    <cellStyle name="输出 5 2 2" xfId="4923"/>
    <cellStyle name="输出 5 2 2 2" xfId="4924"/>
    <cellStyle name="输出 5 2 3" xfId="4925"/>
    <cellStyle name="输出 5 3" xfId="4926"/>
    <cellStyle name="输出 5 3 2" xfId="4927"/>
    <cellStyle name="输出 5 4" xfId="4928"/>
    <cellStyle name="输入 2 2 2" xfId="4929"/>
    <cellStyle name="输入 2 2 2 2" xfId="4930"/>
    <cellStyle name="输入 2 2 2 2 2" xfId="4931"/>
    <cellStyle name="输入 2 2 3" xfId="4932"/>
    <cellStyle name="输入 2 2 3 2" xfId="4933"/>
    <cellStyle name="输入 2 2 4" xfId="4934"/>
    <cellStyle name="输入 2 3" xfId="4935"/>
    <cellStyle name="输入 2 3 2" xfId="4936"/>
    <cellStyle name="输入 2 3 2 2" xfId="4937"/>
    <cellStyle name="输入 2 3 3" xfId="4938"/>
    <cellStyle name="输入 2 4" xfId="4939"/>
    <cellStyle name="输入 2 4 2" xfId="4940"/>
    <cellStyle name="输入 3 2" xfId="4941"/>
    <cellStyle name="输入 3 2 2" xfId="4942"/>
    <cellStyle name="输入 3 2 2 2" xfId="4943"/>
    <cellStyle name="输入 3 2 2 2 2" xfId="4944"/>
    <cellStyle name="输入 3 2 2 3" xfId="4945"/>
    <cellStyle name="输入 3 2 3" xfId="4946"/>
    <cellStyle name="输入 3 2 3 2" xfId="4947"/>
    <cellStyle name="输入 3 3" xfId="4948"/>
    <cellStyle name="输入 3 3 2 2" xfId="4949"/>
    <cellStyle name="输入 3 3 3" xfId="4950"/>
    <cellStyle name="输入 3 4" xfId="4951"/>
    <cellStyle name="输入 3 4 2" xfId="4952"/>
    <cellStyle name="输入 4" xfId="4953"/>
    <cellStyle name="输入 4 2" xfId="4954"/>
    <cellStyle name="输入 4 2 2" xfId="4955"/>
    <cellStyle name="输入 4 2 2 2" xfId="4956"/>
    <cellStyle name="输入 4 3" xfId="4957"/>
    <cellStyle name="输入 4 3 2" xfId="4958"/>
    <cellStyle name="输入 4 4" xfId="4959"/>
    <cellStyle name="输入 6 3" xfId="4960"/>
    <cellStyle name="输入 5 2 2" xfId="4961"/>
    <cellStyle name="输入 5 2 2 2" xfId="4962"/>
    <cellStyle name="输入 5 2 3" xfId="4963"/>
    <cellStyle name="输入 5 3" xfId="4964"/>
    <cellStyle name="注释 4" xfId="4965"/>
    <cellStyle name="输入 5 3 2" xfId="4966"/>
    <cellStyle name="输入 5 4" xfId="4967"/>
    <cellStyle name="输入 6 2 2" xfId="4968"/>
    <cellStyle name="数字" xfId="4969"/>
    <cellStyle name="数字 2" xfId="4970"/>
    <cellStyle name="数字 2 2" xfId="4971"/>
    <cellStyle name="数字 2 2 2" xfId="4972"/>
    <cellStyle name="数字 2 2 3" xfId="4973"/>
    <cellStyle name="数字 2 3 2" xfId="4974"/>
    <cellStyle name="数字 3" xfId="4975"/>
    <cellStyle name="数字 3 2" xfId="4976"/>
    <cellStyle name="数字 3 2 2" xfId="4977"/>
    <cellStyle name="数字 3 3" xfId="4978"/>
    <cellStyle name="数字 4 2" xfId="4979"/>
    <cellStyle name="数字 5" xfId="4980"/>
    <cellStyle name="未定义" xfId="4981"/>
    <cellStyle name="着色 1" xfId="4982"/>
    <cellStyle name="着色 1 2" xfId="4983"/>
    <cellStyle name="着色 2" xfId="4984"/>
    <cellStyle name="着色 2 2" xfId="4985"/>
    <cellStyle name="着色 3" xfId="4986"/>
    <cellStyle name="着色 3 2" xfId="4987"/>
    <cellStyle name="着色 5 2" xfId="4988"/>
    <cellStyle name="着色 6" xfId="4989"/>
    <cellStyle name="着色 6 2" xfId="4990"/>
    <cellStyle name="寘嬫愗傝 [0.00]_Region Orders (2)" xfId="4991"/>
    <cellStyle name="注释 2" xfId="4992"/>
    <cellStyle name="注释 2 2 2 3" xfId="4993"/>
    <cellStyle name="注释 2 2 3 2" xfId="4994"/>
    <cellStyle name="注释 2 2 3 3" xfId="4995"/>
    <cellStyle name="注释 2 2 5" xfId="4996"/>
    <cellStyle name="注释 2 5" xfId="4997"/>
    <cellStyle name="注释 3 4 2" xfId="4998"/>
    <cellStyle name="注释 5" xfId="4999"/>
    <cellStyle name="注释 5 3 2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85" zoomScaleNormal="85" workbookViewId="0">
      <selection activeCell="H27" sqref="H27"/>
    </sheetView>
  </sheetViews>
  <sheetFormatPr defaultColWidth="9" defaultRowHeight="14.25" outlineLevelCol="7"/>
  <cols>
    <col min="1" max="1" width="5.6" style="278" customWidth="1"/>
    <col min="2" max="2" width="72.35" style="277" customWidth="1"/>
    <col min="3" max="7" width="9" style="277"/>
    <col min="8" max="8" width="58.6" style="277" customWidth="1"/>
    <col min="9" max="16384" width="9" style="277"/>
  </cols>
  <sheetData>
    <row r="1" spans="1:1">
      <c r="A1" s="278" t="s">
        <v>0</v>
      </c>
    </row>
    <row r="2" s="275" customFormat="1" ht="24" spans="1:2">
      <c r="A2" s="279" t="s">
        <v>1</v>
      </c>
      <c r="B2" s="279"/>
    </row>
    <row r="3" spans="1:2">
      <c r="A3" s="280"/>
      <c r="B3" s="280"/>
    </row>
    <row r="4" s="276" customFormat="1" ht="25.2" customHeight="1" spans="1:2">
      <c r="A4" s="281" t="s">
        <v>2</v>
      </c>
      <c r="B4" s="282" t="s">
        <v>3</v>
      </c>
    </row>
    <row r="5" s="276" customFormat="1" ht="25.2" customHeight="1" spans="1:2">
      <c r="A5" s="281" t="s">
        <v>4</v>
      </c>
      <c r="B5" s="282" t="s">
        <v>5</v>
      </c>
    </row>
    <row r="6" s="276" customFormat="1" ht="25.2" customHeight="1" spans="1:2">
      <c r="A6" s="281" t="s">
        <v>6</v>
      </c>
      <c r="B6" s="282" t="s">
        <v>7</v>
      </c>
    </row>
    <row r="7" s="276" customFormat="1" ht="25.2" customHeight="1" spans="1:2">
      <c r="A7" s="281" t="s">
        <v>8</v>
      </c>
      <c r="B7" s="282" t="s">
        <v>9</v>
      </c>
    </row>
    <row r="8" s="276" customFormat="1" ht="25.2" customHeight="1" spans="1:2">
      <c r="A8" s="281" t="s">
        <v>10</v>
      </c>
      <c r="B8" s="282" t="s">
        <v>11</v>
      </c>
    </row>
    <row r="9" s="276" customFormat="1" ht="25.2" customHeight="1" spans="1:2">
      <c r="A9" s="281" t="s">
        <v>12</v>
      </c>
      <c r="B9" s="282" t="s">
        <v>13</v>
      </c>
    </row>
    <row r="10" s="276" customFormat="1" ht="25.15" customHeight="1" spans="1:2">
      <c r="A10" s="283" t="s">
        <v>14</v>
      </c>
      <c r="B10" s="284" t="s">
        <v>15</v>
      </c>
    </row>
    <row r="11" s="276" customFormat="1" ht="25.15" customHeight="1" spans="1:2">
      <c r="A11" s="283" t="s">
        <v>16</v>
      </c>
      <c r="B11" s="284" t="s">
        <v>17</v>
      </c>
    </row>
    <row r="12" s="276" customFormat="1" ht="25.2" customHeight="1" spans="1:2">
      <c r="A12" s="281" t="s">
        <v>16</v>
      </c>
      <c r="B12" s="282" t="s">
        <v>18</v>
      </c>
    </row>
    <row r="13" s="276" customFormat="1" ht="25.2" customHeight="1" spans="1:2">
      <c r="A13" s="281" t="s">
        <v>19</v>
      </c>
      <c r="B13" s="282" t="s">
        <v>20</v>
      </c>
    </row>
    <row r="14" s="276" customFormat="1" ht="25.2" customHeight="1" spans="1:2">
      <c r="A14" s="281" t="s">
        <v>21</v>
      </c>
      <c r="B14" s="282" t="s">
        <v>22</v>
      </c>
    </row>
    <row r="15" s="276" customFormat="1" ht="25.2" customHeight="1" spans="1:2">
      <c r="A15" s="281" t="s">
        <v>23</v>
      </c>
      <c r="B15" s="282" t="s">
        <v>24</v>
      </c>
    </row>
    <row r="16" s="276" customFormat="1" ht="25.2" customHeight="1" spans="1:2">
      <c r="A16" s="281" t="s">
        <v>25</v>
      </c>
      <c r="B16" s="282" t="s">
        <v>26</v>
      </c>
    </row>
    <row r="17" s="276" customFormat="1" ht="25.2" customHeight="1" spans="1:2">
      <c r="A17" s="281" t="s">
        <v>27</v>
      </c>
      <c r="B17" s="282" t="s">
        <v>28</v>
      </c>
    </row>
    <row r="18" s="276" customFormat="1" ht="25.2" customHeight="1" spans="1:2">
      <c r="A18" s="281" t="s">
        <v>29</v>
      </c>
      <c r="B18" s="282" t="s">
        <v>30</v>
      </c>
    </row>
    <row r="19" s="276" customFormat="1" ht="25.2" customHeight="1" spans="1:2">
      <c r="A19" s="281" t="s">
        <v>31</v>
      </c>
      <c r="B19" s="282" t="s">
        <v>32</v>
      </c>
    </row>
    <row r="20" s="276" customFormat="1" ht="25.2" customHeight="1" spans="1:2">
      <c r="A20" s="281" t="s">
        <v>33</v>
      </c>
      <c r="B20" s="282" t="s">
        <v>34</v>
      </c>
    </row>
    <row r="21" s="276" customFormat="1" ht="25.2" customHeight="1" spans="1:2">
      <c r="A21" s="281" t="s">
        <v>35</v>
      </c>
      <c r="B21" s="282" t="s">
        <v>36</v>
      </c>
    </row>
    <row r="22" s="276" customFormat="1" ht="25.2" customHeight="1" spans="1:2">
      <c r="A22" s="281" t="s">
        <v>37</v>
      </c>
      <c r="B22" s="282" t="s">
        <v>38</v>
      </c>
    </row>
    <row r="23" s="276" customFormat="1" ht="25.2" customHeight="1" spans="1:2">
      <c r="A23" s="281" t="s">
        <v>39</v>
      </c>
      <c r="B23" s="282" t="s">
        <v>40</v>
      </c>
    </row>
    <row r="24" s="276" customFormat="1" ht="25.2" customHeight="1" spans="1:2">
      <c r="A24" s="281" t="s">
        <v>41</v>
      </c>
      <c r="B24" s="282" t="s">
        <v>42</v>
      </c>
    </row>
    <row r="25" s="276" customFormat="1" ht="25.2" customHeight="1" spans="1:2">
      <c r="A25" s="281" t="s">
        <v>43</v>
      </c>
      <c r="B25" s="282" t="s">
        <v>44</v>
      </c>
    </row>
    <row r="26" s="276" customFormat="1" ht="25.2" customHeight="1" spans="1:2">
      <c r="A26" s="281" t="s">
        <v>45</v>
      </c>
      <c r="B26" s="282" t="s">
        <v>46</v>
      </c>
    </row>
    <row r="27" s="277" customFormat="1" ht="25.15" customHeight="1" spans="1:8">
      <c r="A27" s="283" t="s">
        <v>47</v>
      </c>
      <c r="B27" s="285" t="s">
        <v>48</v>
      </c>
      <c r="G27" s="286"/>
      <c r="H27" s="286"/>
    </row>
    <row r="28" s="277" customFormat="1" ht="25.15" customHeight="1" spans="1:8">
      <c r="A28" s="283" t="s">
        <v>49</v>
      </c>
      <c r="B28" s="285" t="s">
        <v>50</v>
      </c>
      <c r="G28" s="286"/>
      <c r="H28" s="286"/>
    </row>
    <row r="29" s="277" customFormat="1" ht="25.15" customHeight="1" spans="1:8">
      <c r="A29" s="283" t="s">
        <v>51</v>
      </c>
      <c r="B29" s="285" t="s">
        <v>52</v>
      </c>
      <c r="G29" s="286"/>
      <c r="H29" s="286"/>
    </row>
    <row r="30" s="277" customFormat="1" ht="25.15" customHeight="1" spans="1:8">
      <c r="A30" s="283" t="s">
        <v>53</v>
      </c>
      <c r="B30" s="285" t="s">
        <v>54</v>
      </c>
      <c r="G30" s="286"/>
      <c r="H30" s="286"/>
    </row>
  </sheetData>
  <mergeCells count="2">
    <mergeCell ref="A2:B2"/>
    <mergeCell ref="A3:B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6" sqref="C6:C10"/>
    </sheetView>
  </sheetViews>
  <sheetFormatPr defaultColWidth="8.6" defaultRowHeight="14.25" outlineLevelCol="3"/>
  <cols>
    <col min="1" max="1" width="43.1" style="137" customWidth="1"/>
    <col min="2" max="2" width="13" style="137" customWidth="1"/>
    <col min="3" max="3" width="13.5" style="137" customWidth="1"/>
    <col min="4" max="4" width="16" style="137" customWidth="1"/>
    <col min="5" max="16384" width="8.6" style="137"/>
  </cols>
  <sheetData>
    <row r="1" ht="22.35" customHeight="1" spans="1:4">
      <c r="A1" s="138" t="s">
        <v>720</v>
      </c>
      <c r="B1" s="139"/>
      <c r="C1" s="139"/>
      <c r="D1" s="139"/>
    </row>
    <row r="2" ht="21" spans="1:4">
      <c r="A2" s="140" t="s">
        <v>721</v>
      </c>
      <c r="B2" s="140"/>
      <c r="C2" s="140"/>
      <c r="D2" s="140"/>
    </row>
    <row r="3" spans="1:4">
      <c r="A3" s="141" t="s">
        <v>57</v>
      </c>
      <c r="B3" s="141"/>
      <c r="C3" s="141"/>
      <c r="D3" s="141"/>
    </row>
    <row r="4" ht="48" customHeight="1" spans="1:4">
      <c r="A4" s="142" t="s">
        <v>666</v>
      </c>
      <c r="B4" s="126" t="s">
        <v>59</v>
      </c>
      <c r="C4" s="143" t="s">
        <v>106</v>
      </c>
      <c r="D4" s="143" t="s">
        <v>155</v>
      </c>
    </row>
    <row r="5" ht="24.6" customHeight="1" spans="1:4">
      <c r="A5" s="144" t="s">
        <v>722</v>
      </c>
      <c r="B5" s="145">
        <f>SUM(B6:B8)</f>
        <v>1078.96</v>
      </c>
      <c r="C5" s="145">
        <f>SUM(C6:C8)</f>
        <v>1271.18</v>
      </c>
      <c r="D5" s="146">
        <f t="shared" ref="D5:D10" si="0">B5/C5*100</f>
        <v>84.88</v>
      </c>
    </row>
    <row r="6" ht="32.4" customHeight="1" spans="1:4">
      <c r="A6" s="147" t="s">
        <v>723</v>
      </c>
      <c r="B6" s="148">
        <v>50.22</v>
      </c>
      <c r="C6" s="147">
        <v>53.96</v>
      </c>
      <c r="D6" s="146">
        <f t="shared" si="0"/>
        <v>93.07</v>
      </c>
    </row>
    <row r="7" ht="32.4" customHeight="1" spans="1:4">
      <c r="A7" s="147" t="s">
        <v>724</v>
      </c>
      <c r="B7" s="148">
        <v>257.98</v>
      </c>
      <c r="C7" s="147">
        <v>311.98</v>
      </c>
      <c r="D7" s="146">
        <f t="shared" si="0"/>
        <v>82.69</v>
      </c>
    </row>
    <row r="8" ht="32.4" customHeight="1" spans="1:4">
      <c r="A8" s="147" t="s">
        <v>725</v>
      </c>
      <c r="B8" s="149">
        <f>SUM(B9:B10)</f>
        <v>770.76</v>
      </c>
      <c r="C8" s="149">
        <f>SUM(C9:C10)</f>
        <v>905.24</v>
      </c>
      <c r="D8" s="146">
        <f t="shared" si="0"/>
        <v>85.14</v>
      </c>
    </row>
    <row r="9" ht="32.4" customHeight="1" spans="1:4">
      <c r="A9" s="150" t="s">
        <v>726</v>
      </c>
      <c r="B9" s="151">
        <v>629.42</v>
      </c>
      <c r="C9" s="152">
        <v>757.24</v>
      </c>
      <c r="D9" s="146">
        <f t="shared" si="0"/>
        <v>83.12</v>
      </c>
    </row>
    <row r="10" ht="32.4" customHeight="1" spans="1:4">
      <c r="A10" s="150" t="s">
        <v>727</v>
      </c>
      <c r="B10" s="153">
        <v>141.34</v>
      </c>
      <c r="C10" s="153">
        <v>148</v>
      </c>
      <c r="D10" s="146">
        <f t="shared" si="0"/>
        <v>95.5</v>
      </c>
    </row>
    <row r="12" ht="15.6" customHeight="1" spans="1:1">
      <c r="A12" s="154" t="s">
        <v>728</v>
      </c>
    </row>
    <row r="13" ht="91.35" customHeight="1" spans="1:4">
      <c r="A13" s="155" t="s">
        <v>729</v>
      </c>
      <c r="B13" s="155"/>
      <c r="C13" s="155"/>
      <c r="D13" s="155"/>
    </row>
    <row r="14" ht="81.6" customHeight="1" spans="1:4">
      <c r="A14" s="155" t="s">
        <v>730</v>
      </c>
      <c r="B14" s="155"/>
      <c r="C14" s="155"/>
      <c r="D14" s="155"/>
    </row>
    <row r="15" spans="1:4">
      <c r="A15" s="156"/>
      <c r="B15" s="156"/>
      <c r="C15" s="156"/>
      <c r="D15" s="156"/>
    </row>
    <row r="16" spans="1:4">
      <c r="A16" s="157"/>
      <c r="B16" s="157"/>
      <c r="C16" s="157"/>
      <c r="D16" s="157"/>
    </row>
    <row r="17" spans="1:4">
      <c r="A17" s="157"/>
      <c r="B17" s="157"/>
      <c r="C17" s="157"/>
      <c r="D17" s="157"/>
    </row>
  </sheetData>
  <mergeCells count="4">
    <mergeCell ref="A2:D2"/>
    <mergeCell ref="A3:D3"/>
    <mergeCell ref="A13:D13"/>
    <mergeCell ref="A14:D1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27" sqref="A27"/>
    </sheetView>
  </sheetViews>
  <sheetFormatPr defaultColWidth="9" defaultRowHeight="14.25" outlineLevelCol="5"/>
  <cols>
    <col min="1" max="1" width="41.6" customWidth="1"/>
    <col min="2" max="2" width="14.6" style="134" customWidth="1"/>
    <col min="3" max="3" width="13.5" customWidth="1"/>
    <col min="4" max="4" width="15.6" style="130" customWidth="1"/>
  </cols>
  <sheetData>
    <row r="1" ht="22.2" customHeight="1" spans="1:1">
      <c r="A1" s="12" t="s">
        <v>731</v>
      </c>
    </row>
    <row r="2" ht="27" customHeight="1" spans="1:4">
      <c r="A2" s="81" t="s">
        <v>732</v>
      </c>
      <c r="B2" s="81"/>
      <c r="C2" s="81"/>
      <c r="D2" s="131"/>
    </row>
    <row r="3" spans="1:4">
      <c r="A3" s="82"/>
      <c r="B3" s="98"/>
      <c r="C3" s="83"/>
      <c r="D3" s="135" t="s">
        <v>665</v>
      </c>
    </row>
    <row r="4" ht="27" spans="1:4">
      <c r="A4" s="90" t="s">
        <v>733</v>
      </c>
      <c r="B4" s="126" t="s">
        <v>59</v>
      </c>
      <c r="C4" s="17" t="s">
        <v>60</v>
      </c>
      <c r="D4" s="36" t="s">
        <v>734</v>
      </c>
    </row>
    <row r="5" ht="18.75" customHeight="1" spans="1:4">
      <c r="A5" s="125" t="s">
        <v>735</v>
      </c>
      <c r="B5" s="126"/>
      <c r="C5" s="17"/>
      <c r="D5" s="17"/>
    </row>
    <row r="6" ht="18.75" customHeight="1" spans="1:4">
      <c r="A6" s="91" t="s">
        <v>736</v>
      </c>
      <c r="B6" s="126"/>
      <c r="C6" s="17"/>
      <c r="D6" s="17"/>
    </row>
    <row r="7" ht="17.4" customHeight="1" spans="1:4">
      <c r="A7" s="127" t="s">
        <v>737</v>
      </c>
      <c r="B7" s="128"/>
      <c r="C7" s="128"/>
      <c r="D7" s="136"/>
    </row>
    <row r="8" ht="17.4" customHeight="1" spans="1:4">
      <c r="A8" s="127" t="s">
        <v>738</v>
      </c>
      <c r="B8" s="128"/>
      <c r="C8" s="128"/>
      <c r="D8" s="136"/>
    </row>
    <row r="9" ht="17.4" customHeight="1" spans="1:4">
      <c r="A9" s="127" t="s">
        <v>739</v>
      </c>
      <c r="B9" s="128"/>
      <c r="C9" s="128"/>
      <c r="D9" s="136"/>
    </row>
    <row r="10" ht="17.4" customHeight="1" spans="1:6">
      <c r="A10" s="127" t="s">
        <v>740</v>
      </c>
      <c r="B10" s="128">
        <v>1500</v>
      </c>
      <c r="C10" s="128">
        <v>1698</v>
      </c>
      <c r="D10" s="136">
        <f t="shared" ref="D10:D12" si="0">B10/C10*100</f>
        <v>88.34</v>
      </c>
      <c r="F10" s="133"/>
    </row>
    <row r="11" ht="17.4" customHeight="1" spans="1:4">
      <c r="A11" s="127" t="s">
        <v>741</v>
      </c>
      <c r="B11" s="128">
        <v>300</v>
      </c>
      <c r="C11" s="128">
        <v>122</v>
      </c>
      <c r="D11" s="136">
        <f t="shared" si="0"/>
        <v>245.9</v>
      </c>
    </row>
    <row r="12" ht="17.4" customHeight="1" spans="1:4">
      <c r="A12" s="127" t="s">
        <v>742</v>
      </c>
      <c r="B12" s="128">
        <v>60000</v>
      </c>
      <c r="C12" s="128">
        <v>67453</v>
      </c>
      <c r="D12" s="136">
        <f t="shared" si="0"/>
        <v>88.95</v>
      </c>
    </row>
    <row r="13" ht="17.4" customHeight="1" spans="1:4">
      <c r="A13" s="127" t="s">
        <v>743</v>
      </c>
      <c r="B13" s="128"/>
      <c r="C13" s="128"/>
      <c r="D13" s="136"/>
    </row>
    <row r="14" ht="17.4" customHeight="1" spans="1:4">
      <c r="A14" s="127" t="s">
        <v>744</v>
      </c>
      <c r="B14" s="128">
        <v>400</v>
      </c>
      <c r="C14" s="128">
        <v>224</v>
      </c>
      <c r="D14" s="136"/>
    </row>
    <row r="15" ht="17.4" customHeight="1" spans="1:4">
      <c r="A15" s="127" t="s">
        <v>745</v>
      </c>
      <c r="B15" s="128">
        <v>1500</v>
      </c>
      <c r="C15" s="128">
        <v>1883</v>
      </c>
      <c r="D15" s="136">
        <f t="shared" ref="D15:D21" si="1">B15/C15*100</f>
        <v>79.66</v>
      </c>
    </row>
    <row r="16" ht="17.4" customHeight="1" spans="1:4">
      <c r="A16" s="127" t="s">
        <v>746</v>
      </c>
      <c r="B16" s="128"/>
      <c r="C16" s="128"/>
      <c r="D16" s="136"/>
    </row>
    <row r="17" ht="17.4" customHeight="1" spans="1:4">
      <c r="A17" s="127" t="s">
        <v>747</v>
      </c>
      <c r="B17" s="128"/>
      <c r="C17" s="128"/>
      <c r="D17" s="136"/>
    </row>
    <row r="18" ht="17.4" customHeight="1" spans="1:4">
      <c r="A18" s="127" t="s">
        <v>748</v>
      </c>
      <c r="B18" s="128">
        <v>1300</v>
      </c>
      <c r="C18" s="128">
        <v>1256</v>
      </c>
      <c r="D18" s="136">
        <f t="shared" si="1"/>
        <v>103.5</v>
      </c>
    </row>
    <row r="19" ht="17.4" customHeight="1" spans="1:4">
      <c r="A19" s="127" t="s">
        <v>749</v>
      </c>
      <c r="B19" s="128"/>
      <c r="C19" s="128">
        <v>21</v>
      </c>
      <c r="D19" s="136"/>
    </row>
    <row r="20" ht="17.4" customHeight="1" spans="1:4">
      <c r="A20" s="127" t="s">
        <v>750</v>
      </c>
      <c r="B20" s="128"/>
      <c r="C20" s="128">
        <v>20</v>
      </c>
      <c r="D20" s="136">
        <f t="shared" si="1"/>
        <v>0</v>
      </c>
    </row>
    <row r="21" ht="17.4" customHeight="1" spans="1:4">
      <c r="A21" s="90" t="s">
        <v>751</v>
      </c>
      <c r="B21" s="128">
        <f>SUM(B7:B20)</f>
        <v>65000</v>
      </c>
      <c r="C21" s="128">
        <f>SUM(C7:C20)</f>
        <v>72677</v>
      </c>
      <c r="D21" s="136">
        <f t="shared" si="1"/>
        <v>89.44</v>
      </c>
    </row>
    <row r="22" ht="17.4" customHeight="1" spans="1:4">
      <c r="A22" s="87" t="s">
        <v>752</v>
      </c>
      <c r="B22" s="128"/>
      <c r="C22" s="92"/>
      <c r="D22" s="136"/>
    </row>
    <row r="23" ht="17.4" customHeight="1" spans="1:4">
      <c r="A23" s="87" t="s">
        <v>753</v>
      </c>
      <c r="B23" s="128">
        <f>SUM(B24:B28)</f>
        <v>514</v>
      </c>
      <c r="C23" s="128">
        <f>SUM(C24:C28)</f>
        <v>76377</v>
      </c>
      <c r="D23" s="136"/>
    </row>
    <row r="24" ht="17.4" customHeight="1" spans="1:4">
      <c r="A24" s="91" t="s">
        <v>754</v>
      </c>
      <c r="B24" s="128">
        <v>514</v>
      </c>
      <c r="C24" s="128">
        <v>2277</v>
      </c>
      <c r="D24" s="136">
        <f>B24/C24*100</f>
        <v>22.57</v>
      </c>
    </row>
    <row r="25" ht="17.4" customHeight="1" spans="1:4">
      <c r="A25" s="91" t="s">
        <v>755</v>
      </c>
      <c r="B25" s="128"/>
      <c r="C25" s="128"/>
      <c r="D25" s="136"/>
    </row>
    <row r="26" ht="17.4" customHeight="1" spans="1:4">
      <c r="A26" s="91" t="s">
        <v>756</v>
      </c>
      <c r="B26" s="128"/>
      <c r="C26" s="128"/>
      <c r="D26" s="136"/>
    </row>
    <row r="27" ht="17.4" customHeight="1" spans="1:4">
      <c r="A27" s="92" t="s">
        <v>757</v>
      </c>
      <c r="B27" s="128"/>
      <c r="C27" s="128"/>
      <c r="D27" s="136"/>
    </row>
    <row r="28" ht="17.4" customHeight="1" spans="1:4">
      <c r="A28" s="92" t="s">
        <v>758</v>
      </c>
      <c r="B28" s="128"/>
      <c r="C28" s="128">
        <v>74100</v>
      </c>
      <c r="D28" s="136"/>
    </row>
    <row r="29" ht="17.4" customHeight="1" spans="1:4">
      <c r="A29" s="90" t="s">
        <v>89</v>
      </c>
      <c r="B29" s="128">
        <f>SUM(B21:B23)</f>
        <v>65514</v>
      </c>
      <c r="C29" s="128">
        <f>SUM(C21:C23)</f>
        <v>149054</v>
      </c>
      <c r="D29" s="136">
        <f>B29/C29*100</f>
        <v>43.95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2" sqref="A2:D2"/>
    </sheetView>
  </sheetViews>
  <sheetFormatPr defaultColWidth="9" defaultRowHeight="14.25" outlineLevelCol="5"/>
  <cols>
    <col min="1" max="1" width="34.5" customWidth="1"/>
    <col min="2" max="3" width="14" customWidth="1"/>
    <col min="4" max="4" width="16.875" style="130" customWidth="1"/>
  </cols>
  <sheetData>
    <row r="1" spans="1:1">
      <c r="A1" s="12" t="s">
        <v>759</v>
      </c>
    </row>
    <row r="2" ht="21" spans="1:4">
      <c r="A2" s="81" t="s">
        <v>760</v>
      </c>
      <c r="B2" s="81"/>
      <c r="C2" s="81"/>
      <c r="D2" s="131"/>
    </row>
    <row r="3" spans="1:4">
      <c r="A3" s="82"/>
      <c r="B3" s="83"/>
      <c r="C3" s="83"/>
      <c r="D3" s="132" t="s">
        <v>665</v>
      </c>
    </row>
    <row r="4" ht="30.6" customHeight="1" spans="1:4">
      <c r="A4" s="97" t="s">
        <v>733</v>
      </c>
      <c r="B4" s="97" t="s">
        <v>59</v>
      </c>
      <c r="C4" s="17" t="s">
        <v>106</v>
      </c>
      <c r="D4" s="36" t="s">
        <v>155</v>
      </c>
    </row>
    <row r="5" ht="19.95" customHeight="1" spans="1:4">
      <c r="A5" s="92" t="s">
        <v>761</v>
      </c>
      <c r="B5" s="92">
        <v>60</v>
      </c>
      <c r="C5" s="92"/>
      <c r="D5" s="95"/>
    </row>
    <row r="6" ht="19.95" customHeight="1" spans="1:4">
      <c r="A6" s="92" t="s">
        <v>762</v>
      </c>
      <c r="B6" s="92">
        <v>5</v>
      </c>
      <c r="C6" s="92">
        <v>5</v>
      </c>
      <c r="D6" s="95"/>
    </row>
    <row r="7" ht="19.95" customHeight="1" spans="1:4">
      <c r="A7" s="92" t="s">
        <v>763</v>
      </c>
      <c r="B7" s="92"/>
      <c r="C7" s="92"/>
      <c r="D7" s="95"/>
    </row>
    <row r="8" ht="19.95" customHeight="1" spans="1:4">
      <c r="A8" s="92" t="s">
        <v>764</v>
      </c>
      <c r="B8" s="92">
        <v>41571</v>
      </c>
      <c r="C8" s="92">
        <v>34952</v>
      </c>
      <c r="D8" s="95">
        <f>B8/C8*100</f>
        <v>118.94</v>
      </c>
    </row>
    <row r="9" ht="19.95" customHeight="1" spans="1:6">
      <c r="A9" s="92" t="s">
        <v>765</v>
      </c>
      <c r="B9" s="92"/>
      <c r="C9" s="92"/>
      <c r="D9" s="95"/>
      <c r="F9" s="133"/>
    </row>
    <row r="10" ht="19.95" customHeight="1" spans="1:4">
      <c r="A10" s="92" t="s">
        <v>766</v>
      </c>
      <c r="B10" s="92"/>
      <c r="C10" s="92"/>
      <c r="D10" s="95"/>
    </row>
    <row r="11" ht="19.95" customHeight="1" spans="1:4">
      <c r="A11" s="92" t="s">
        <v>767</v>
      </c>
      <c r="B11" s="92"/>
      <c r="C11" s="92"/>
      <c r="D11" s="95"/>
    </row>
    <row r="12" ht="19.95" customHeight="1" spans="1:4">
      <c r="A12" s="92" t="s">
        <v>768</v>
      </c>
      <c r="B12" s="92"/>
      <c r="C12" s="92"/>
      <c r="D12" s="95"/>
    </row>
    <row r="13" ht="19.95" customHeight="1" spans="1:4">
      <c r="A13" s="92" t="s">
        <v>769</v>
      </c>
      <c r="B13" s="92">
        <v>849</v>
      </c>
      <c r="C13" s="92">
        <v>463</v>
      </c>
      <c r="D13" s="95">
        <f>B13/C13*100</f>
        <v>183.37</v>
      </c>
    </row>
    <row r="14" ht="19.95" customHeight="1" spans="1:4">
      <c r="A14" s="92" t="s">
        <v>770</v>
      </c>
      <c r="B14" s="92">
        <v>8029</v>
      </c>
      <c r="C14" s="92">
        <v>5197</v>
      </c>
      <c r="D14" s="95"/>
    </row>
    <row r="15" ht="19.95" customHeight="1" spans="1:4">
      <c r="A15" s="92" t="s">
        <v>771</v>
      </c>
      <c r="B15" s="92"/>
      <c r="C15" s="92"/>
      <c r="D15" s="95"/>
    </row>
    <row r="16" ht="19.95" customHeight="1" spans="1:4">
      <c r="A16" s="90" t="s">
        <v>772</v>
      </c>
      <c r="B16" s="92">
        <f>SUM(B5:B15)</f>
        <v>50514</v>
      </c>
      <c r="C16" s="92">
        <f>SUM(C5:C15)</f>
        <v>40617</v>
      </c>
      <c r="D16" s="95">
        <f>B16/C16*100</f>
        <v>124.37</v>
      </c>
    </row>
    <row r="17" ht="19.95" customHeight="1" spans="1:4">
      <c r="A17" s="87" t="s">
        <v>583</v>
      </c>
      <c r="B17" s="92"/>
      <c r="C17" s="92"/>
      <c r="D17" s="95"/>
    </row>
    <row r="18" ht="19.95" customHeight="1" spans="1:4">
      <c r="A18" s="87" t="s">
        <v>135</v>
      </c>
      <c r="B18" s="92">
        <f>SUM(B19:B23)</f>
        <v>15000</v>
      </c>
      <c r="C18" s="92">
        <f>SUM(C19:C23)</f>
        <v>10800</v>
      </c>
      <c r="D18" s="95"/>
    </row>
    <row r="19" ht="19.95" customHeight="1" spans="1:4">
      <c r="A19" s="96" t="s">
        <v>773</v>
      </c>
      <c r="B19" s="92"/>
      <c r="C19" s="92"/>
      <c r="D19" s="95"/>
    </row>
    <row r="20" ht="19.95" customHeight="1" spans="1:4">
      <c r="A20" s="96" t="s">
        <v>774</v>
      </c>
      <c r="B20" s="92"/>
      <c r="C20" s="92"/>
      <c r="D20" s="95"/>
    </row>
    <row r="21" ht="19.95" customHeight="1" spans="1:4">
      <c r="A21" s="96" t="s">
        <v>656</v>
      </c>
      <c r="B21" s="92">
        <v>15000</v>
      </c>
      <c r="C21" s="92">
        <v>10800</v>
      </c>
      <c r="D21" s="95">
        <f>B21/C21*100</f>
        <v>138.89</v>
      </c>
    </row>
    <row r="22" ht="19.95" customHeight="1" spans="1:4">
      <c r="A22" s="96" t="s">
        <v>775</v>
      </c>
      <c r="B22" s="92"/>
      <c r="C22" s="92"/>
      <c r="D22" s="95"/>
    </row>
    <row r="23" ht="19.95" customHeight="1" spans="1:4">
      <c r="A23" s="96" t="s">
        <v>776</v>
      </c>
      <c r="B23" s="92"/>
      <c r="C23" s="92"/>
      <c r="D23" s="95"/>
    </row>
    <row r="24" ht="19.95" customHeight="1" spans="1:4">
      <c r="A24" s="90" t="s">
        <v>133</v>
      </c>
      <c r="B24" s="92">
        <f>SUM(B16:B18)</f>
        <v>65514</v>
      </c>
      <c r="C24" s="92">
        <f>SUM(C16:C18)</f>
        <v>51417</v>
      </c>
      <c r="D24" s="95">
        <f>B24/C24*100</f>
        <v>127.42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3" workbookViewId="0">
      <selection activeCell="G21" sqref="G21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5" customWidth="1"/>
  </cols>
  <sheetData>
    <row r="1" spans="1:1">
      <c r="A1" s="12" t="s">
        <v>777</v>
      </c>
    </row>
    <row r="2" ht="21" spans="1:4">
      <c r="A2" s="81" t="s">
        <v>778</v>
      </c>
      <c r="B2" s="81"/>
      <c r="C2" s="81"/>
      <c r="D2" s="81"/>
    </row>
    <row r="3" spans="1:4">
      <c r="A3" s="82"/>
      <c r="B3" s="83"/>
      <c r="C3" s="83"/>
      <c r="D3" s="124" t="s">
        <v>665</v>
      </c>
    </row>
    <row r="4" ht="34.5" customHeight="1" spans="1:4">
      <c r="A4" s="103" t="s">
        <v>733</v>
      </c>
      <c r="B4" s="103" t="s">
        <v>59</v>
      </c>
      <c r="C4" s="17" t="s">
        <v>60</v>
      </c>
      <c r="D4" s="17" t="s">
        <v>734</v>
      </c>
    </row>
    <row r="5" ht="18.75" customHeight="1" spans="1:4">
      <c r="A5" s="125" t="s">
        <v>735</v>
      </c>
      <c r="B5" s="126"/>
      <c r="C5" s="17"/>
      <c r="D5" s="17"/>
    </row>
    <row r="6" ht="18.75" customHeight="1" spans="1:4">
      <c r="A6" s="91" t="s">
        <v>736</v>
      </c>
      <c r="B6" s="126"/>
      <c r="C6" s="17"/>
      <c r="D6" s="17"/>
    </row>
    <row r="7" ht="16.2" customHeight="1" spans="1:4">
      <c r="A7" s="127" t="s">
        <v>737</v>
      </c>
      <c r="B7" s="128"/>
      <c r="C7" s="128"/>
      <c r="D7" s="128"/>
    </row>
    <row r="8" ht="16.2" customHeight="1" spans="1:4">
      <c r="A8" s="127" t="s">
        <v>738</v>
      </c>
      <c r="B8" s="92"/>
      <c r="C8" s="92"/>
      <c r="D8" s="92"/>
    </row>
    <row r="9" ht="16.2" customHeight="1" spans="1:4">
      <c r="A9" s="127" t="s">
        <v>739</v>
      </c>
      <c r="B9" s="92"/>
      <c r="C9" s="92"/>
      <c r="D9" s="92"/>
    </row>
    <row r="10" ht="16.2" customHeight="1" spans="1:4">
      <c r="A10" s="127" t="s">
        <v>740</v>
      </c>
      <c r="B10" s="92">
        <v>1500</v>
      </c>
      <c r="C10" s="92">
        <v>1698</v>
      </c>
      <c r="D10" s="92">
        <v>95.12</v>
      </c>
    </row>
    <row r="11" ht="16.2" customHeight="1" spans="1:4">
      <c r="A11" s="127" t="s">
        <v>741</v>
      </c>
      <c r="B11" s="92">
        <v>300</v>
      </c>
      <c r="C11" s="92">
        <v>122</v>
      </c>
      <c r="D11" s="92">
        <v>64.52</v>
      </c>
    </row>
    <row r="12" ht="16.2" customHeight="1" spans="1:4">
      <c r="A12" s="127" t="s">
        <v>742</v>
      </c>
      <c r="B12" s="92">
        <v>60000</v>
      </c>
      <c r="C12" s="92">
        <v>67453</v>
      </c>
      <c r="D12" s="92">
        <v>72.46</v>
      </c>
    </row>
    <row r="13" ht="16.2" customHeight="1" spans="1:4">
      <c r="A13" s="127" t="s">
        <v>743</v>
      </c>
      <c r="B13" s="92"/>
      <c r="C13" s="92"/>
      <c r="D13" s="92"/>
    </row>
    <row r="14" ht="16.2" customHeight="1" spans="1:4">
      <c r="A14" s="127" t="s">
        <v>744</v>
      </c>
      <c r="B14" s="92">
        <v>400</v>
      </c>
      <c r="C14" s="92">
        <v>224</v>
      </c>
      <c r="D14" s="92"/>
    </row>
    <row r="15" ht="16.2" customHeight="1" spans="1:4">
      <c r="A15" s="127" t="s">
        <v>745</v>
      </c>
      <c r="B15" s="92">
        <v>1500</v>
      </c>
      <c r="C15" s="92">
        <v>1883</v>
      </c>
      <c r="D15" s="92">
        <v>81.79</v>
      </c>
    </row>
    <row r="16" ht="16.2" customHeight="1" spans="1:4">
      <c r="A16" s="127" t="s">
        <v>746</v>
      </c>
      <c r="B16" s="92"/>
      <c r="C16" s="92"/>
      <c r="D16" s="92"/>
    </row>
    <row r="17" ht="16.2" customHeight="1" spans="1:4">
      <c r="A17" s="127" t="s">
        <v>747</v>
      </c>
      <c r="B17" s="92"/>
      <c r="C17" s="92"/>
      <c r="D17" s="92"/>
    </row>
    <row r="18" ht="16.2" customHeight="1" spans="1:4">
      <c r="A18" s="127" t="s">
        <v>748</v>
      </c>
      <c r="B18" s="92">
        <v>1300</v>
      </c>
      <c r="C18" s="92">
        <v>1256</v>
      </c>
      <c r="D18" s="92">
        <v>104</v>
      </c>
    </row>
    <row r="19" ht="16.2" customHeight="1" spans="1:4">
      <c r="A19" s="127" t="s">
        <v>749</v>
      </c>
      <c r="B19" s="92"/>
      <c r="C19" s="92">
        <v>21</v>
      </c>
      <c r="D19" s="92"/>
    </row>
    <row r="20" ht="16.2" customHeight="1" spans="1:4">
      <c r="A20" s="127" t="s">
        <v>750</v>
      </c>
      <c r="B20" s="92"/>
      <c r="C20" s="92">
        <v>20</v>
      </c>
      <c r="D20" s="92">
        <v>124.22</v>
      </c>
    </row>
    <row r="21" ht="16.2" customHeight="1" spans="1:4">
      <c r="A21" s="90" t="s">
        <v>751</v>
      </c>
      <c r="B21" s="92">
        <f>SUM(B7:B20)</f>
        <v>65000</v>
      </c>
      <c r="C21" s="92">
        <f>SUM(C7:C20)</f>
        <v>72677</v>
      </c>
      <c r="D21" s="92"/>
    </row>
    <row r="22" ht="16.2" customHeight="1" spans="1:4">
      <c r="A22" s="87" t="s">
        <v>752</v>
      </c>
      <c r="B22" s="92"/>
      <c r="C22" s="92"/>
      <c r="D22" s="92"/>
    </row>
    <row r="23" ht="16.2" customHeight="1" spans="1:4">
      <c r="A23" s="87" t="s">
        <v>753</v>
      </c>
      <c r="B23" s="129">
        <f>SUM(B24:B28)</f>
        <v>514</v>
      </c>
      <c r="C23" s="129">
        <f>SUM(C24:C28)</f>
        <v>76377</v>
      </c>
      <c r="D23" s="129"/>
    </row>
    <row r="24" ht="16.2" customHeight="1" spans="1:4">
      <c r="A24" s="91" t="s">
        <v>754</v>
      </c>
      <c r="B24" s="92">
        <v>514</v>
      </c>
      <c r="C24" s="92">
        <v>2277</v>
      </c>
      <c r="D24" s="92">
        <v>3.85</v>
      </c>
    </row>
    <row r="25" ht="16.2" customHeight="1" spans="1:4">
      <c r="A25" s="91" t="s">
        <v>755</v>
      </c>
      <c r="B25" s="129"/>
      <c r="C25" s="129"/>
      <c r="D25" s="129"/>
    </row>
    <row r="26" ht="16.2" customHeight="1" spans="1:4">
      <c r="A26" s="91" t="s">
        <v>756</v>
      </c>
      <c r="B26" s="92"/>
      <c r="C26" s="92"/>
      <c r="D26" s="92"/>
    </row>
    <row r="27" ht="16.2" customHeight="1" spans="1:4">
      <c r="A27" s="92" t="s">
        <v>757</v>
      </c>
      <c r="B27" s="92"/>
      <c r="D27" s="92"/>
    </row>
    <row r="28" ht="16.2" customHeight="1" spans="1:4">
      <c r="A28" s="92" t="s">
        <v>758</v>
      </c>
      <c r="B28" s="129"/>
      <c r="C28" s="92">
        <v>74100</v>
      </c>
      <c r="D28" s="129"/>
    </row>
    <row r="29" ht="16.2" customHeight="1" spans="1:4">
      <c r="A29" s="90" t="s">
        <v>89</v>
      </c>
      <c r="B29" s="92">
        <f>SUM(B21:B23)</f>
        <v>65514</v>
      </c>
      <c r="C29" s="92">
        <f>SUM(C21:C23)</f>
        <v>149054</v>
      </c>
      <c r="D29" s="92">
        <v>39.89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opLeftCell="A51" workbookViewId="0">
      <selection activeCell="C79" sqref="C79"/>
    </sheetView>
  </sheetViews>
  <sheetFormatPr defaultColWidth="9" defaultRowHeight="14.25" outlineLevelCol="3"/>
  <cols>
    <col min="1" max="1" width="44.3" style="107" customWidth="1"/>
    <col min="2" max="3" width="17.6" style="107" customWidth="1"/>
    <col min="4" max="4" width="14.6" style="107" customWidth="1"/>
    <col min="5" max="16384" width="9" style="107"/>
  </cols>
  <sheetData>
    <row r="1" s="107" customFormat="1" ht="19.2" customHeight="1" spans="1:1">
      <c r="A1" s="108" t="s">
        <v>779</v>
      </c>
    </row>
    <row r="2" s="107" customFormat="1" ht="23.4" customHeight="1" spans="1:4">
      <c r="A2" s="109" t="s">
        <v>780</v>
      </c>
      <c r="B2" s="109"/>
      <c r="C2" s="109"/>
      <c r="D2" s="109"/>
    </row>
    <row r="3" s="107" customFormat="1" ht="17.4" customHeight="1" spans="1:4">
      <c r="A3" s="110"/>
      <c r="B3" s="111"/>
      <c r="C3" s="111"/>
      <c r="D3" s="112" t="s">
        <v>665</v>
      </c>
    </row>
    <row r="4" s="107" customFormat="1" ht="28.5" spans="1:4">
      <c r="A4" s="113" t="s">
        <v>733</v>
      </c>
      <c r="B4" s="114" t="s">
        <v>59</v>
      </c>
      <c r="C4" s="114" t="s">
        <v>106</v>
      </c>
      <c r="D4" s="115" t="s">
        <v>155</v>
      </c>
    </row>
    <row r="5" s="107" customFormat="1" ht="22.65" customHeight="1" spans="1:4">
      <c r="A5" s="116" t="s">
        <v>761</v>
      </c>
      <c r="B5" s="116">
        <v>60</v>
      </c>
      <c r="C5" s="116"/>
      <c r="D5" s="116"/>
    </row>
    <row r="6" s="107" customFormat="1" ht="22.65" customHeight="1" spans="1:4">
      <c r="A6" s="19" t="s">
        <v>781</v>
      </c>
      <c r="B6" s="116">
        <v>60</v>
      </c>
      <c r="C6" s="116"/>
      <c r="D6" s="116"/>
    </row>
    <row r="7" s="107" customFormat="1" ht="22.65" customHeight="1" spans="1:4">
      <c r="A7" s="19" t="s">
        <v>782</v>
      </c>
      <c r="B7" s="116">
        <v>60</v>
      </c>
      <c r="C7" s="116"/>
      <c r="D7" s="116"/>
    </row>
    <row r="8" s="107" customFormat="1" ht="22.65" customHeight="1" spans="1:4">
      <c r="A8" s="116" t="s">
        <v>762</v>
      </c>
      <c r="B8" s="116">
        <v>5</v>
      </c>
      <c r="C8" s="116">
        <v>5</v>
      </c>
      <c r="D8" s="117"/>
    </row>
    <row r="9" s="107" customFormat="1" ht="22.65" customHeight="1" spans="1:4">
      <c r="A9" s="118" t="s">
        <v>783</v>
      </c>
      <c r="B9" s="116">
        <v>5</v>
      </c>
      <c r="C9" s="116">
        <v>5</v>
      </c>
      <c r="D9" s="117"/>
    </row>
    <row r="10" s="107" customFormat="1" ht="22.65" customHeight="1" spans="1:4">
      <c r="A10" s="118" t="s">
        <v>784</v>
      </c>
      <c r="B10" s="116">
        <v>5</v>
      </c>
      <c r="C10" s="116">
        <v>5</v>
      </c>
      <c r="D10" s="117"/>
    </row>
    <row r="11" s="107" customFormat="1" ht="22.65" customHeight="1" spans="1:4">
      <c r="A11" s="116" t="s">
        <v>763</v>
      </c>
      <c r="B11" s="116"/>
      <c r="C11" s="116"/>
      <c r="D11" s="117"/>
    </row>
    <row r="12" s="107" customFormat="1" ht="22.65" customHeight="1" spans="1:4">
      <c r="A12" s="19" t="s">
        <v>250</v>
      </c>
      <c r="B12" s="116"/>
      <c r="C12" s="116"/>
      <c r="D12" s="117"/>
    </row>
    <row r="13" s="107" customFormat="1" ht="22.65" customHeight="1" spans="1:4">
      <c r="A13" s="116" t="s">
        <v>764</v>
      </c>
      <c r="B13" s="116">
        <f>B14+B25+B27+B28+B32</f>
        <v>41571</v>
      </c>
      <c r="C13" s="116">
        <f>C14+C25+C27+C28+C32</f>
        <v>34952</v>
      </c>
      <c r="D13" s="117">
        <f t="shared" ref="D13:D15" si="0">B13/C13*100</f>
        <v>118.94</v>
      </c>
    </row>
    <row r="14" s="107" customFormat="1" ht="22.65" customHeight="1" spans="1:4">
      <c r="A14" s="118" t="s">
        <v>785</v>
      </c>
      <c r="B14" s="116">
        <f>B15+B17+B18+B19+B20+B21</f>
        <v>36971</v>
      </c>
      <c r="C14" s="116">
        <f>C15+C17+C18+C19+C20+C21</f>
        <v>30352</v>
      </c>
      <c r="D14" s="117">
        <f t="shared" si="0"/>
        <v>121.81</v>
      </c>
    </row>
    <row r="15" s="107" customFormat="1" ht="22.65" customHeight="1" spans="1:4">
      <c r="A15" s="118" t="s">
        <v>786</v>
      </c>
      <c r="B15" s="116">
        <v>3980</v>
      </c>
      <c r="C15" s="116">
        <v>2825</v>
      </c>
      <c r="D15" s="117">
        <f t="shared" si="0"/>
        <v>140.88</v>
      </c>
    </row>
    <row r="16" s="107" customFormat="1" ht="22.65" customHeight="1" spans="1:4">
      <c r="A16" s="118" t="s">
        <v>787</v>
      </c>
      <c r="B16" s="116"/>
      <c r="C16" s="116"/>
      <c r="D16" s="117"/>
    </row>
    <row r="17" s="107" customFormat="1" ht="22.65" customHeight="1" spans="1:4">
      <c r="A17" s="118" t="s">
        <v>788</v>
      </c>
      <c r="B17" s="116"/>
      <c r="C17" s="116">
        <v>300</v>
      </c>
      <c r="D17" s="117">
        <f t="shared" ref="D17:D21" si="1">B17/C17*100</f>
        <v>0</v>
      </c>
    </row>
    <row r="18" s="107" customFormat="1" ht="22.65" customHeight="1" spans="1:4">
      <c r="A18" s="118" t="s">
        <v>789</v>
      </c>
      <c r="B18" s="116"/>
      <c r="C18" s="116">
        <v>5989</v>
      </c>
      <c r="D18" s="117">
        <f t="shared" si="1"/>
        <v>0</v>
      </c>
    </row>
    <row r="19" s="107" customFormat="1" ht="22.65" customHeight="1" spans="1:4">
      <c r="A19" s="118" t="s">
        <v>790</v>
      </c>
      <c r="B19" s="116">
        <v>1691</v>
      </c>
      <c r="C19" s="116">
        <v>1740</v>
      </c>
      <c r="D19" s="117">
        <f t="shared" si="1"/>
        <v>97.18</v>
      </c>
    </row>
    <row r="20" s="107" customFormat="1" ht="22.65" customHeight="1" spans="1:4">
      <c r="A20" s="118" t="s">
        <v>791</v>
      </c>
      <c r="B20" s="116">
        <v>420</v>
      </c>
      <c r="C20" s="116">
        <v>420</v>
      </c>
      <c r="D20" s="117">
        <f t="shared" si="1"/>
        <v>100</v>
      </c>
    </row>
    <row r="21" s="107" customFormat="1" ht="22.65" customHeight="1" spans="1:4">
      <c r="A21" s="118" t="s">
        <v>792</v>
      </c>
      <c r="B21" s="119">
        <v>30880</v>
      </c>
      <c r="C21" s="119">
        <v>19078</v>
      </c>
      <c r="D21" s="117">
        <f t="shared" si="1"/>
        <v>161.86</v>
      </c>
    </row>
    <row r="22" s="107" customFormat="1" ht="22.65" customHeight="1" spans="1:4">
      <c r="A22" s="118" t="s">
        <v>793</v>
      </c>
      <c r="B22" s="120"/>
      <c r="C22" s="120"/>
      <c r="D22" s="117"/>
    </row>
    <row r="23" s="107" customFormat="1" ht="22.65" customHeight="1" spans="1:4">
      <c r="A23" s="118" t="s">
        <v>794</v>
      </c>
      <c r="B23" s="119"/>
      <c r="C23" s="119"/>
      <c r="D23" s="117"/>
    </row>
    <row r="24" s="107" customFormat="1" ht="22.65" customHeight="1" spans="1:4">
      <c r="A24" s="118" t="s">
        <v>795</v>
      </c>
      <c r="B24" s="119"/>
      <c r="C24" s="119"/>
      <c r="D24" s="117"/>
    </row>
    <row r="25" s="107" customFormat="1" ht="22.65" customHeight="1" spans="1:4">
      <c r="A25" s="118" t="s">
        <v>796</v>
      </c>
      <c r="B25" s="120">
        <v>1500</v>
      </c>
      <c r="C25" s="120">
        <v>1500</v>
      </c>
      <c r="D25" s="117">
        <f t="shared" ref="D25:D28" si="2">B25/C25*100</f>
        <v>100</v>
      </c>
    </row>
    <row r="26" s="107" customFormat="1" ht="22.65" customHeight="1" spans="1:4">
      <c r="A26" s="118" t="s">
        <v>786</v>
      </c>
      <c r="B26" s="119">
        <v>1500</v>
      </c>
      <c r="C26" s="119">
        <v>1500</v>
      </c>
      <c r="D26" s="117">
        <f t="shared" si="2"/>
        <v>100</v>
      </c>
    </row>
    <row r="27" s="107" customFormat="1" ht="22.65" customHeight="1" spans="1:4">
      <c r="A27" s="118" t="s">
        <v>797</v>
      </c>
      <c r="B27" s="120">
        <v>300</v>
      </c>
      <c r="C27" s="120">
        <v>300</v>
      </c>
      <c r="D27" s="117">
        <f t="shared" si="2"/>
        <v>100</v>
      </c>
    </row>
    <row r="28" s="107" customFormat="1" ht="22.65" customHeight="1" spans="1:4">
      <c r="A28" s="118" t="s">
        <v>798</v>
      </c>
      <c r="B28" s="120">
        <v>1500</v>
      </c>
      <c r="C28" s="120">
        <v>1500</v>
      </c>
      <c r="D28" s="117">
        <f t="shared" si="2"/>
        <v>100</v>
      </c>
    </row>
    <row r="29" s="107" customFormat="1" ht="22.65" customHeight="1" spans="1:4">
      <c r="A29" s="118" t="s">
        <v>794</v>
      </c>
      <c r="B29" s="119">
        <v>538</v>
      </c>
      <c r="C29" s="119">
        <v>165</v>
      </c>
      <c r="D29" s="117"/>
    </row>
    <row r="30" s="107" customFormat="1" ht="22.65" customHeight="1" spans="1:4">
      <c r="A30" s="118" t="s">
        <v>799</v>
      </c>
      <c r="B30" s="119">
        <v>250</v>
      </c>
      <c r="C30" s="119">
        <v>650</v>
      </c>
      <c r="D30" s="117">
        <f t="shared" ref="D30:D33" si="3">B30/C30*100</f>
        <v>38.46</v>
      </c>
    </row>
    <row r="31" s="107" customFormat="1" ht="22.65" customHeight="1" spans="1:4">
      <c r="A31" s="118" t="s">
        <v>800</v>
      </c>
      <c r="B31" s="119">
        <v>712</v>
      </c>
      <c r="C31" s="119">
        <v>685</v>
      </c>
      <c r="D31" s="117">
        <f t="shared" si="3"/>
        <v>103.94</v>
      </c>
    </row>
    <row r="32" s="107" customFormat="1" ht="22.65" customHeight="1" spans="1:4">
      <c r="A32" s="118" t="s">
        <v>801</v>
      </c>
      <c r="B32" s="119">
        <v>1300</v>
      </c>
      <c r="C32" s="119">
        <v>1300</v>
      </c>
      <c r="D32" s="117">
        <f t="shared" si="3"/>
        <v>100</v>
      </c>
    </row>
    <row r="33" s="107" customFormat="1" ht="22.65" customHeight="1" spans="1:4">
      <c r="A33" s="118" t="s">
        <v>802</v>
      </c>
      <c r="B33" s="119">
        <v>1300</v>
      </c>
      <c r="C33" s="119">
        <v>1300</v>
      </c>
      <c r="D33" s="117">
        <f t="shared" si="3"/>
        <v>100</v>
      </c>
    </row>
    <row r="34" s="107" customFormat="1" ht="22.65" customHeight="1" spans="1:4">
      <c r="A34" s="116" t="s">
        <v>765</v>
      </c>
      <c r="B34" s="116"/>
      <c r="C34" s="116"/>
      <c r="D34" s="117"/>
    </row>
    <row r="35" s="107" customFormat="1" ht="22.65" customHeight="1" spans="1:4">
      <c r="A35" s="19" t="s">
        <v>250</v>
      </c>
      <c r="B35" s="120"/>
      <c r="C35" s="120"/>
      <c r="D35" s="117"/>
    </row>
    <row r="36" s="107" customFormat="1" ht="22.65" customHeight="1" spans="1:4">
      <c r="A36" s="116" t="s">
        <v>766</v>
      </c>
      <c r="B36" s="116"/>
      <c r="C36" s="116"/>
      <c r="D36" s="116"/>
    </row>
    <row r="37" s="107" customFormat="1" ht="22.65" customHeight="1" spans="1:4">
      <c r="A37" s="19" t="s">
        <v>250</v>
      </c>
      <c r="B37" s="116"/>
      <c r="C37" s="116"/>
      <c r="D37" s="116"/>
    </row>
    <row r="38" s="107" customFormat="1" ht="22.65" customHeight="1" spans="1:4">
      <c r="A38" s="116" t="s">
        <v>767</v>
      </c>
      <c r="B38" s="116"/>
      <c r="C38" s="116"/>
      <c r="D38" s="116"/>
    </row>
    <row r="39" s="107" customFormat="1" ht="22.65" customHeight="1" spans="1:4">
      <c r="A39" s="19" t="s">
        <v>250</v>
      </c>
      <c r="B39" s="116"/>
      <c r="C39" s="116"/>
      <c r="D39" s="116"/>
    </row>
    <row r="40" s="107" customFormat="1" ht="22.65" customHeight="1" spans="1:4">
      <c r="A40" s="116" t="s">
        <v>768</v>
      </c>
      <c r="B40" s="116"/>
      <c r="C40" s="116"/>
      <c r="D40" s="117"/>
    </row>
    <row r="41" s="107" customFormat="1" ht="22.65" customHeight="1" spans="1:4">
      <c r="A41" s="19" t="s">
        <v>250</v>
      </c>
      <c r="B41" s="116"/>
      <c r="C41" s="116"/>
      <c r="D41" s="117"/>
    </row>
    <row r="42" s="107" customFormat="1" ht="22.65" customHeight="1" spans="1:4">
      <c r="A42" s="116" t="s">
        <v>769</v>
      </c>
      <c r="B42" s="116">
        <f>B43</f>
        <v>849</v>
      </c>
      <c r="C42" s="116">
        <v>463</v>
      </c>
      <c r="D42" s="117">
        <f t="shared" ref="D42:D46" si="4">B42/C42*100</f>
        <v>183.37</v>
      </c>
    </row>
    <row r="43" s="107" customFormat="1" ht="22.65" customHeight="1" spans="1:4">
      <c r="A43" s="118" t="s">
        <v>803</v>
      </c>
      <c r="B43" s="120">
        <v>849</v>
      </c>
      <c r="C43" s="120">
        <v>213</v>
      </c>
      <c r="D43" s="117">
        <f t="shared" si="4"/>
        <v>398.59</v>
      </c>
    </row>
    <row r="44" s="107" customFormat="1" ht="22.65" customHeight="1" spans="1:4">
      <c r="A44" s="118" t="s">
        <v>804</v>
      </c>
      <c r="B44" s="119">
        <v>818</v>
      </c>
      <c r="C44" s="119">
        <v>182</v>
      </c>
      <c r="D44" s="117"/>
    </row>
    <row r="45" s="107" customFormat="1" ht="22.65" customHeight="1" spans="1:4">
      <c r="A45" s="118" t="s">
        <v>805</v>
      </c>
      <c r="B45" s="119">
        <v>31</v>
      </c>
      <c r="C45" s="119">
        <v>31</v>
      </c>
      <c r="D45" s="117"/>
    </row>
    <row r="46" s="107" customFormat="1" ht="22.65" customHeight="1" spans="1:4">
      <c r="A46" s="118" t="s">
        <v>806</v>
      </c>
      <c r="B46" s="119"/>
      <c r="C46" s="119">
        <v>250</v>
      </c>
      <c r="D46" s="117">
        <f t="shared" si="4"/>
        <v>0</v>
      </c>
    </row>
    <row r="47" s="107" customFormat="1" ht="22.65" customHeight="1" spans="1:4">
      <c r="A47" s="116" t="s">
        <v>770</v>
      </c>
      <c r="B47" s="116">
        <v>8029</v>
      </c>
      <c r="C47" s="116">
        <v>5197</v>
      </c>
      <c r="D47" s="117"/>
    </row>
    <row r="48" s="107" customFormat="1" ht="22.65" customHeight="1" spans="1:4">
      <c r="A48" s="118" t="s">
        <v>807</v>
      </c>
      <c r="B48" s="119">
        <v>8029</v>
      </c>
      <c r="C48" s="119">
        <v>5197</v>
      </c>
      <c r="D48" s="117"/>
    </row>
    <row r="49" s="107" customFormat="1" ht="22.65" customHeight="1" spans="1:4">
      <c r="A49" s="116" t="s">
        <v>771</v>
      </c>
      <c r="B49" s="116"/>
      <c r="C49" s="116"/>
      <c r="D49" s="117"/>
    </row>
    <row r="50" s="107" customFormat="1" ht="22.65" customHeight="1" spans="1:4">
      <c r="A50" s="19" t="s">
        <v>250</v>
      </c>
      <c r="B50" s="119"/>
      <c r="C50" s="119"/>
      <c r="D50" s="117"/>
    </row>
    <row r="51" s="107" customFormat="1" ht="22.65" customHeight="1" spans="1:4">
      <c r="A51" s="113" t="s">
        <v>772</v>
      </c>
      <c r="B51" s="116">
        <f>B47+B42+B13+B8+B5</f>
        <v>50514</v>
      </c>
      <c r="C51" s="116">
        <f>C47+C42+C13+C8</f>
        <v>40617</v>
      </c>
      <c r="D51" s="117">
        <f t="shared" ref="D49:D51" si="5">B51/C51*100</f>
        <v>124.37</v>
      </c>
    </row>
    <row r="52" s="107" customFormat="1" ht="22.65" customHeight="1" spans="1:4">
      <c r="A52" s="121" t="s">
        <v>583</v>
      </c>
      <c r="B52" s="116"/>
      <c r="C52" s="116"/>
      <c r="D52" s="116"/>
    </row>
    <row r="53" s="107" customFormat="1" ht="22.65" customHeight="1" spans="1:4">
      <c r="A53" s="121" t="s">
        <v>135</v>
      </c>
      <c r="B53" s="116">
        <f>SUM(B54:B58)</f>
        <v>15000</v>
      </c>
      <c r="C53" s="116">
        <f>SUM(C54:C58)</f>
        <v>10800</v>
      </c>
      <c r="D53" s="117">
        <f>B53/C53*100</f>
        <v>138.89</v>
      </c>
    </row>
    <row r="54" s="107" customFormat="1" ht="22.65" customHeight="1" spans="1:4">
      <c r="A54" s="122" t="s">
        <v>773</v>
      </c>
      <c r="B54" s="116"/>
      <c r="C54" s="116"/>
      <c r="D54" s="116"/>
    </row>
    <row r="55" s="107" customFormat="1" ht="22.65" customHeight="1" spans="1:4">
      <c r="A55" s="122" t="s">
        <v>774</v>
      </c>
      <c r="B55" s="116"/>
      <c r="C55" s="116"/>
      <c r="D55" s="116"/>
    </row>
    <row r="56" s="107" customFormat="1" ht="22.65" customHeight="1" spans="1:4">
      <c r="A56" s="122" t="s">
        <v>656</v>
      </c>
      <c r="B56" s="107">
        <v>15000</v>
      </c>
      <c r="C56" s="116">
        <v>10800</v>
      </c>
      <c r="D56" s="117">
        <f>B56/C56*100</f>
        <v>138.89</v>
      </c>
    </row>
    <row r="57" s="107" customFormat="1" ht="22.65" customHeight="1" spans="1:4">
      <c r="A57" s="122" t="s">
        <v>775</v>
      </c>
      <c r="B57" s="116"/>
      <c r="C57" s="116"/>
      <c r="D57" s="116"/>
    </row>
    <row r="58" s="107" customFormat="1" ht="22.65" customHeight="1" spans="1:4">
      <c r="A58" s="122" t="s">
        <v>776</v>
      </c>
      <c r="B58" s="123"/>
      <c r="C58" s="123"/>
      <c r="D58" s="123"/>
    </row>
    <row r="59" s="107" customFormat="1" ht="22.65" customHeight="1" spans="1:4">
      <c r="A59" s="113" t="s">
        <v>133</v>
      </c>
      <c r="B59" s="123">
        <f>SUM(B51:B53)</f>
        <v>65514</v>
      </c>
      <c r="C59" s="123">
        <f>SUM(C51:C53)</f>
        <v>51417</v>
      </c>
      <c r="D59" s="117">
        <f>B59/C59*100</f>
        <v>127.42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P11" sqref="P11"/>
    </sheetView>
  </sheetViews>
  <sheetFormatPr defaultColWidth="9" defaultRowHeight="14.25"/>
  <cols>
    <col min="1" max="1" width="23" customWidth="1"/>
    <col min="2" max="2" width="9.9" customWidth="1"/>
    <col min="3" max="3" width="11.625" customWidth="1"/>
    <col min="4" max="4" width="12.25" customWidth="1"/>
    <col min="5" max="5" width="10.75" customWidth="1"/>
    <col min="6" max="6" width="10.375" customWidth="1"/>
    <col min="7" max="9" width="7.5" customWidth="1"/>
    <col min="10" max="10" width="15.1" customWidth="1"/>
  </cols>
  <sheetData>
    <row r="1" ht="18.6" customHeight="1" spans="1:1">
      <c r="A1" s="12" t="s">
        <v>808</v>
      </c>
    </row>
    <row r="2" ht="21" spans="1:10">
      <c r="A2" s="81" t="s">
        <v>809</v>
      </c>
      <c r="B2" s="81"/>
      <c r="C2" s="81"/>
      <c r="D2" s="81"/>
      <c r="E2" s="81"/>
      <c r="F2" s="81"/>
      <c r="G2" s="81"/>
      <c r="H2" s="81"/>
      <c r="I2" s="81"/>
      <c r="J2" s="81"/>
    </row>
    <row r="3" spans="1:10">
      <c r="A3" s="102"/>
      <c r="B3" s="102"/>
      <c r="C3" s="102"/>
      <c r="D3" s="102"/>
      <c r="E3" s="102"/>
      <c r="F3" s="102"/>
      <c r="G3" s="102"/>
      <c r="H3" s="102"/>
      <c r="J3" s="105" t="s">
        <v>665</v>
      </c>
    </row>
    <row r="4" ht="23.4" customHeight="1" spans="1:10">
      <c r="A4" s="103" t="s">
        <v>666</v>
      </c>
      <c r="B4" s="90" t="s">
        <v>714</v>
      </c>
      <c r="C4" s="90" t="s">
        <v>718</v>
      </c>
      <c r="D4" s="90" t="s">
        <v>718</v>
      </c>
      <c r="E4" s="90" t="s">
        <v>718</v>
      </c>
      <c r="F4" s="90" t="s">
        <v>718</v>
      </c>
      <c r="G4" s="90" t="s">
        <v>810</v>
      </c>
      <c r="H4" s="90" t="s">
        <v>810</v>
      </c>
      <c r="I4" s="90" t="s">
        <v>810</v>
      </c>
      <c r="J4" s="106" t="s">
        <v>719</v>
      </c>
    </row>
    <row r="5" ht="25.35" customHeight="1" spans="1:10">
      <c r="A5" s="92" t="s">
        <v>761</v>
      </c>
      <c r="B5" s="92">
        <v>0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</row>
    <row r="6" ht="25.35" customHeight="1" spans="1:10">
      <c r="A6" s="92" t="s">
        <v>762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</row>
    <row r="7" ht="25.35" customHeight="1" spans="1:10">
      <c r="A7" s="92" t="s">
        <v>763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</row>
    <row r="8" ht="25.35" customHeight="1" spans="1:10">
      <c r="A8" s="92" t="s">
        <v>764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</row>
    <row r="9" ht="25.35" customHeight="1" spans="1:10">
      <c r="A9" s="92" t="s">
        <v>765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</row>
    <row r="10" ht="25.35" customHeight="1" spans="1:10">
      <c r="A10" s="92" t="s">
        <v>766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</row>
    <row r="11" ht="25.35" customHeight="1" spans="1:10">
      <c r="A11" s="92" t="s">
        <v>767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</row>
    <row r="12" ht="25.35" customHeight="1" spans="1:10">
      <c r="A12" s="92" t="s">
        <v>768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</row>
    <row r="13" ht="25.35" customHeight="1" spans="1:10">
      <c r="A13" s="92" t="s">
        <v>769</v>
      </c>
      <c r="B13" s="92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</row>
    <row r="14" ht="25.35" customHeight="1" spans="1:10">
      <c r="A14" s="92" t="s">
        <v>770</v>
      </c>
      <c r="B14" s="92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</row>
    <row r="15" ht="25.35" customHeight="1" spans="1:10">
      <c r="A15" s="92" t="s">
        <v>771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</row>
    <row r="16" s="101" customFormat="1" ht="25.35" customHeight="1" spans="1:10">
      <c r="A16" s="90" t="s">
        <v>772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</row>
    <row r="17" ht="39.6" customHeight="1" spans="1:10">
      <c r="A17" s="104" t="s">
        <v>710</v>
      </c>
      <c r="B17" s="104"/>
      <c r="C17" s="104"/>
      <c r="D17" s="104"/>
      <c r="E17" s="104"/>
      <c r="F17" s="104"/>
      <c r="G17" s="104"/>
      <c r="H17" s="104"/>
      <c r="I17" s="104"/>
      <c r="J17" s="104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12" sqref="H12"/>
    </sheetView>
  </sheetViews>
  <sheetFormatPr defaultColWidth="9" defaultRowHeight="14.25" outlineLevelCol="3"/>
  <cols>
    <col min="1" max="1" width="39" customWidth="1"/>
    <col min="2" max="2" width="12.4" customWidth="1"/>
    <col min="3" max="3" width="14.8" customWidth="1"/>
    <col min="4" max="4" width="18.5" customWidth="1"/>
  </cols>
  <sheetData>
    <row r="1" ht="18.6" customHeight="1" spans="1:1">
      <c r="A1" s="12" t="s">
        <v>811</v>
      </c>
    </row>
    <row r="2" ht="27" customHeight="1" spans="1:4">
      <c r="A2" s="81" t="s">
        <v>812</v>
      </c>
      <c r="B2" s="81"/>
      <c r="C2" s="81"/>
      <c r="D2" s="81"/>
    </row>
    <row r="3" spans="1:4">
      <c r="A3" s="82"/>
      <c r="B3" s="83"/>
      <c r="C3" s="83"/>
      <c r="D3" s="98" t="s">
        <v>665</v>
      </c>
    </row>
    <row r="4" ht="32.4" customHeight="1" spans="1:4">
      <c r="A4" s="85" t="s">
        <v>666</v>
      </c>
      <c r="B4" s="85" t="s">
        <v>59</v>
      </c>
      <c r="C4" s="17" t="s">
        <v>60</v>
      </c>
      <c r="D4" s="17" t="s">
        <v>734</v>
      </c>
    </row>
    <row r="5" ht="30.6" customHeight="1" spans="1:4">
      <c r="A5" s="92" t="s">
        <v>813</v>
      </c>
      <c r="B5" s="92">
        <v>200</v>
      </c>
      <c r="C5" s="92">
        <v>36</v>
      </c>
      <c r="D5" s="95">
        <f>B5/C5*100</f>
        <v>555.56</v>
      </c>
    </row>
    <row r="6" ht="30.6" customHeight="1" spans="1:4">
      <c r="A6" s="92" t="s">
        <v>814</v>
      </c>
      <c r="B6" s="92"/>
      <c r="C6" s="92"/>
      <c r="D6" s="92"/>
    </row>
    <row r="7" ht="30.6" customHeight="1" spans="1:4">
      <c r="A7" s="92" t="s">
        <v>815</v>
      </c>
      <c r="B7" s="92"/>
      <c r="C7" s="92"/>
      <c r="D7" s="92"/>
    </row>
    <row r="8" ht="30.6" customHeight="1" spans="1:4">
      <c r="A8" s="92" t="s">
        <v>816</v>
      </c>
      <c r="B8" s="92"/>
      <c r="C8" s="92"/>
      <c r="D8" s="92"/>
    </row>
    <row r="9" ht="30.6" customHeight="1" spans="1:4">
      <c r="A9" s="92" t="s">
        <v>817</v>
      </c>
      <c r="B9" s="92"/>
      <c r="C9" s="92"/>
      <c r="D9" s="92"/>
    </row>
    <row r="10" ht="30.6" customHeight="1" spans="1:4">
      <c r="A10" s="90" t="s">
        <v>818</v>
      </c>
      <c r="B10" s="92">
        <v>200</v>
      </c>
      <c r="C10" s="92">
        <v>36</v>
      </c>
      <c r="D10" s="95">
        <f>B10/C10*100</f>
        <v>555.56</v>
      </c>
    </row>
    <row r="11" ht="30.6" customHeight="1" spans="1:4">
      <c r="A11" s="99" t="s">
        <v>819</v>
      </c>
      <c r="B11" s="92"/>
      <c r="C11" s="92"/>
      <c r="D11" s="92"/>
    </row>
    <row r="12" ht="30.6" customHeight="1" spans="1:4">
      <c r="A12" s="99" t="s">
        <v>820</v>
      </c>
      <c r="B12" s="92"/>
      <c r="C12" s="92"/>
      <c r="D12" s="92"/>
    </row>
    <row r="13" ht="30.6" customHeight="1" spans="1:4">
      <c r="A13" s="100" t="s">
        <v>102</v>
      </c>
      <c r="B13" s="92">
        <v>200</v>
      </c>
      <c r="C13" s="92">
        <v>36</v>
      </c>
      <c r="D13" s="95">
        <f>B13/C13*100</f>
        <v>555.56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12" sqref="H12"/>
    </sheetView>
  </sheetViews>
  <sheetFormatPr defaultColWidth="9" defaultRowHeight="14.25" outlineLevelCol="3"/>
  <cols>
    <col min="1" max="1" width="33.9" customWidth="1"/>
    <col min="2" max="2" width="12.6" customWidth="1"/>
    <col min="3" max="3" width="14.3" customWidth="1"/>
    <col min="4" max="4" width="18.3" customWidth="1"/>
  </cols>
  <sheetData>
    <row r="1" ht="23.4" customHeight="1" spans="1:1">
      <c r="A1" s="12" t="s">
        <v>821</v>
      </c>
    </row>
    <row r="2" ht="21" spans="1:4">
      <c r="A2" s="81" t="s">
        <v>822</v>
      </c>
      <c r="B2" s="81"/>
      <c r="C2" s="81"/>
      <c r="D2" s="81"/>
    </row>
    <row r="3" spans="1:4">
      <c r="A3" s="82"/>
      <c r="B3" s="83"/>
      <c r="C3" s="83"/>
      <c r="D3" s="84" t="s">
        <v>665</v>
      </c>
    </row>
    <row r="4" ht="39" customHeight="1" spans="1:4">
      <c r="A4" s="97" t="s">
        <v>666</v>
      </c>
      <c r="B4" s="97" t="s">
        <v>59</v>
      </c>
      <c r="C4" s="17" t="s">
        <v>60</v>
      </c>
      <c r="D4" s="17" t="s">
        <v>734</v>
      </c>
    </row>
    <row r="5" ht="31.2" customHeight="1" spans="1:4">
      <c r="A5" s="92" t="s">
        <v>823</v>
      </c>
      <c r="B5" s="92"/>
      <c r="C5" s="92"/>
      <c r="D5" s="92"/>
    </row>
    <row r="6" ht="31.2" customHeight="1" spans="1:4">
      <c r="A6" s="92" t="s">
        <v>824</v>
      </c>
      <c r="B6" s="92"/>
      <c r="C6" s="92"/>
      <c r="D6" s="92"/>
    </row>
    <row r="7" ht="31.2" customHeight="1" spans="1:4">
      <c r="A7" s="92" t="s">
        <v>825</v>
      </c>
      <c r="B7" s="92"/>
      <c r="C7" s="92"/>
      <c r="D7" s="92"/>
    </row>
    <row r="8" ht="31.2" customHeight="1" spans="1:4">
      <c r="A8" s="92" t="s">
        <v>826</v>
      </c>
      <c r="B8" s="92"/>
      <c r="C8" s="92"/>
      <c r="D8" s="92"/>
    </row>
    <row r="9" ht="31.2" customHeight="1" spans="1:4">
      <c r="A9" s="92" t="s">
        <v>827</v>
      </c>
      <c r="B9" s="92"/>
      <c r="C9" s="92"/>
      <c r="D9" s="92"/>
    </row>
    <row r="10" ht="31.2" customHeight="1" spans="1:4">
      <c r="A10" s="90" t="s">
        <v>133</v>
      </c>
      <c r="B10" s="92"/>
      <c r="C10" s="92"/>
      <c r="D10" s="92"/>
    </row>
    <row r="11" ht="31.2" customHeight="1" spans="1:4">
      <c r="A11" s="92" t="s">
        <v>828</v>
      </c>
      <c r="B11" s="92"/>
      <c r="C11" s="92"/>
      <c r="D11" s="92"/>
    </row>
    <row r="12" ht="31.2" customHeight="1" spans="1:4">
      <c r="A12" s="92" t="s">
        <v>829</v>
      </c>
      <c r="B12" s="92">
        <v>200</v>
      </c>
      <c r="C12" s="92">
        <v>36</v>
      </c>
      <c r="D12" s="95">
        <f>B12/C12*100</f>
        <v>555.56</v>
      </c>
    </row>
    <row r="13" ht="31.2" customHeight="1" spans="1:4">
      <c r="A13" s="90" t="s">
        <v>149</v>
      </c>
      <c r="B13" s="92">
        <v>200</v>
      </c>
      <c r="C13" s="92">
        <v>36</v>
      </c>
      <c r="D13" s="95">
        <f>B13/C13*100</f>
        <v>555.56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G11" sqref="G11"/>
    </sheetView>
  </sheetViews>
  <sheetFormatPr defaultColWidth="9" defaultRowHeight="14.25" outlineLevelCol="3"/>
  <cols>
    <col min="1" max="1" width="38.5" customWidth="1"/>
    <col min="2" max="2" width="13" customWidth="1"/>
    <col min="3" max="3" width="14.7" customWidth="1"/>
    <col min="4" max="4" width="15.625" customWidth="1"/>
  </cols>
  <sheetData>
    <row r="1" spans="1:1">
      <c r="A1" s="12" t="s">
        <v>830</v>
      </c>
    </row>
    <row r="2" ht="21" spans="1:4">
      <c r="A2" s="81" t="s">
        <v>831</v>
      </c>
      <c r="B2" s="81"/>
      <c r="C2" s="81"/>
      <c r="D2" s="81"/>
    </row>
    <row r="3" ht="24.6" customHeight="1" spans="1:4">
      <c r="A3" s="82"/>
      <c r="B3" s="83"/>
      <c r="C3" s="83"/>
      <c r="D3" s="84" t="s">
        <v>665</v>
      </c>
    </row>
    <row r="4" ht="40.2" customHeight="1" spans="1:4">
      <c r="A4" s="85" t="s">
        <v>666</v>
      </c>
      <c r="B4" s="85" t="s">
        <v>59</v>
      </c>
      <c r="C4" s="17" t="s">
        <v>60</v>
      </c>
      <c r="D4" s="17" t="s">
        <v>734</v>
      </c>
    </row>
    <row r="5" ht="23.4" customHeight="1" spans="1:4">
      <c r="A5" s="92" t="s">
        <v>813</v>
      </c>
      <c r="B5" s="92"/>
      <c r="C5" s="92"/>
      <c r="D5" s="92"/>
    </row>
    <row r="6" ht="23.4" customHeight="1" spans="1:4">
      <c r="A6" s="94" t="s">
        <v>832</v>
      </c>
      <c r="B6" s="92">
        <v>200</v>
      </c>
      <c r="C6" s="92">
        <v>36</v>
      </c>
      <c r="D6" s="95">
        <f>B6/C6*100</f>
        <v>555.56</v>
      </c>
    </row>
    <row r="7" ht="23.4" customHeight="1" spans="1:4">
      <c r="A7" s="96" t="s">
        <v>833</v>
      </c>
      <c r="B7" s="92"/>
      <c r="C7" s="92"/>
      <c r="D7" s="92"/>
    </row>
    <row r="8" ht="23.4" customHeight="1" spans="1:4">
      <c r="A8" s="96" t="s">
        <v>833</v>
      </c>
      <c r="B8" s="92"/>
      <c r="C8" s="92"/>
      <c r="D8" s="92"/>
    </row>
    <row r="9" ht="23.4" customHeight="1" spans="1:4">
      <c r="A9" s="96" t="s">
        <v>833</v>
      </c>
      <c r="B9" s="92"/>
      <c r="C9" s="92"/>
      <c r="D9" s="92"/>
    </row>
    <row r="10" ht="23.4" customHeight="1" spans="1:4">
      <c r="A10" s="96" t="s">
        <v>833</v>
      </c>
      <c r="B10" s="92"/>
      <c r="C10" s="92"/>
      <c r="D10" s="92"/>
    </row>
    <row r="11" ht="23.4" customHeight="1" spans="1:4">
      <c r="A11" s="92" t="s">
        <v>814</v>
      </c>
      <c r="B11" s="92"/>
      <c r="C11" s="92"/>
      <c r="D11" s="92" t="s">
        <v>834</v>
      </c>
    </row>
    <row r="12" ht="23.4" customHeight="1" spans="1:4">
      <c r="A12" s="94" t="s">
        <v>835</v>
      </c>
      <c r="B12" s="92"/>
      <c r="C12" s="92"/>
      <c r="D12" s="92"/>
    </row>
    <row r="13" ht="23.4" customHeight="1" spans="1:4">
      <c r="A13" s="96" t="s">
        <v>836</v>
      </c>
      <c r="B13" s="92"/>
      <c r="C13" s="92"/>
      <c r="D13" s="92"/>
    </row>
    <row r="14" ht="23.4" customHeight="1" spans="1:4">
      <c r="A14" s="96" t="s">
        <v>837</v>
      </c>
      <c r="B14" s="92"/>
      <c r="C14" s="92"/>
      <c r="D14" s="92"/>
    </row>
    <row r="15" ht="23.4" customHeight="1" spans="1:4">
      <c r="A15" s="96" t="s">
        <v>838</v>
      </c>
      <c r="B15" s="92"/>
      <c r="C15" s="92"/>
      <c r="D15" s="92"/>
    </row>
    <row r="16" ht="23.4" customHeight="1" spans="1:4">
      <c r="A16" s="92" t="s">
        <v>815</v>
      </c>
      <c r="B16" s="92"/>
      <c r="C16" s="92"/>
      <c r="D16" s="92"/>
    </row>
    <row r="17" ht="23.4" customHeight="1" spans="1:4">
      <c r="A17" s="92" t="s">
        <v>816</v>
      </c>
      <c r="B17" s="92"/>
      <c r="C17" s="92"/>
      <c r="D17" s="92"/>
    </row>
    <row r="18" ht="23.4" customHeight="1" spans="1:4">
      <c r="A18" s="92" t="s">
        <v>817</v>
      </c>
      <c r="B18" s="92"/>
      <c r="C18" s="92"/>
      <c r="D18" s="92"/>
    </row>
    <row r="19" ht="23.4" customHeight="1" spans="1:4">
      <c r="A19" s="90" t="s">
        <v>818</v>
      </c>
      <c r="B19" s="92">
        <v>200</v>
      </c>
      <c r="C19" s="92">
        <v>36</v>
      </c>
      <c r="D19" s="95">
        <f>B19/C19*100</f>
        <v>555.56</v>
      </c>
    </row>
    <row r="20" ht="23.4" customHeight="1" spans="1:4">
      <c r="A20" s="92" t="s">
        <v>819</v>
      </c>
      <c r="B20" s="92"/>
      <c r="C20" s="92"/>
      <c r="D20" s="92"/>
    </row>
    <row r="21" ht="23.4" customHeight="1" spans="1:4">
      <c r="A21" s="92" t="s">
        <v>820</v>
      </c>
      <c r="B21" s="92"/>
      <c r="C21" s="92"/>
      <c r="D21" s="92"/>
    </row>
    <row r="22" ht="23.4" customHeight="1" spans="1:4">
      <c r="A22" s="90" t="s">
        <v>102</v>
      </c>
      <c r="B22" s="92">
        <v>200</v>
      </c>
      <c r="C22" s="92">
        <v>36</v>
      </c>
      <c r="D22" s="95">
        <f>B22/C22*100</f>
        <v>555.56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4"/>
  <sheetViews>
    <sheetView showZeros="0" workbookViewId="0">
      <selection activeCell="H41" sqref="H41"/>
    </sheetView>
  </sheetViews>
  <sheetFormatPr defaultColWidth="9" defaultRowHeight="14.25" outlineLevelCol="3"/>
  <cols>
    <col min="1" max="1" width="43.4" customWidth="1"/>
    <col min="2" max="2" width="10.4" customWidth="1"/>
    <col min="3" max="3" width="15.1" customWidth="1"/>
    <col min="4" max="4" width="15.125" customWidth="1"/>
    <col min="5" max="5" width="25.5" customWidth="1"/>
  </cols>
  <sheetData>
    <row r="1" spans="1:1">
      <c r="A1" s="12" t="s">
        <v>839</v>
      </c>
    </row>
    <row r="2" ht="26.4" customHeight="1" spans="1:4">
      <c r="A2" s="81" t="s">
        <v>840</v>
      </c>
      <c r="B2" s="81"/>
      <c r="C2" s="81"/>
      <c r="D2" s="81"/>
    </row>
    <row r="3" spans="1:4">
      <c r="A3" s="82"/>
      <c r="B3" s="83"/>
      <c r="C3" s="83"/>
      <c r="D3" s="84" t="s">
        <v>665</v>
      </c>
    </row>
    <row r="4" ht="34.2" customHeight="1" spans="1:4">
      <c r="A4" s="85" t="s">
        <v>666</v>
      </c>
      <c r="B4" s="85" t="s">
        <v>59</v>
      </c>
      <c r="C4" s="17" t="s">
        <v>60</v>
      </c>
      <c r="D4" s="17" t="s">
        <v>734</v>
      </c>
    </row>
    <row r="5" ht="18.6" customHeight="1" spans="1:4">
      <c r="A5" s="86" t="s">
        <v>823</v>
      </c>
      <c r="B5" s="87">
        <v>0</v>
      </c>
      <c r="C5" s="87">
        <v>0</v>
      </c>
      <c r="D5" s="87">
        <v>0</v>
      </c>
    </row>
    <row r="6" ht="18.6" customHeight="1" spans="1:4">
      <c r="A6" s="86" t="s">
        <v>841</v>
      </c>
      <c r="B6" s="87">
        <v>0</v>
      </c>
      <c r="C6" s="87">
        <v>0</v>
      </c>
      <c r="D6" s="87">
        <v>0</v>
      </c>
    </row>
    <row r="7" ht="18.6" customHeight="1" spans="1:4">
      <c r="A7" s="88" t="s">
        <v>842</v>
      </c>
      <c r="B7" s="87">
        <v>0</v>
      </c>
      <c r="C7" s="87">
        <v>0</v>
      </c>
      <c r="D7" s="87">
        <v>0</v>
      </c>
    </row>
    <row r="8" ht="18.6" customHeight="1" spans="1:4">
      <c r="A8" s="88" t="s">
        <v>843</v>
      </c>
      <c r="B8" s="87">
        <v>0</v>
      </c>
      <c r="C8" s="87">
        <v>0</v>
      </c>
      <c r="D8" s="87">
        <v>0</v>
      </c>
    </row>
    <row r="9" ht="18.6" customHeight="1" spans="1:4">
      <c r="A9" s="88" t="s">
        <v>844</v>
      </c>
      <c r="B9" s="87">
        <v>0</v>
      </c>
      <c r="C9" s="87">
        <v>0</v>
      </c>
      <c r="D9" s="87">
        <v>0</v>
      </c>
    </row>
    <row r="10" ht="18.6" customHeight="1" spans="1:4">
      <c r="A10" s="88" t="s">
        <v>845</v>
      </c>
      <c r="B10" s="87">
        <v>0</v>
      </c>
      <c r="C10" s="87">
        <v>0</v>
      </c>
      <c r="D10" s="87">
        <v>0</v>
      </c>
    </row>
    <row r="11" ht="18.6" customHeight="1" spans="1:4">
      <c r="A11" s="88" t="s">
        <v>846</v>
      </c>
      <c r="B11" s="87">
        <v>0</v>
      </c>
      <c r="C11" s="87">
        <v>0</v>
      </c>
      <c r="D11" s="87">
        <v>0</v>
      </c>
    </row>
    <row r="12" ht="18.6" customHeight="1" spans="1:4">
      <c r="A12" s="88" t="s">
        <v>847</v>
      </c>
      <c r="B12" s="87">
        <v>0</v>
      </c>
      <c r="C12" s="87">
        <v>0</v>
      </c>
      <c r="D12" s="87">
        <v>0</v>
      </c>
    </row>
    <row r="13" ht="18.6" customHeight="1" spans="1:4">
      <c r="A13" s="88" t="s">
        <v>848</v>
      </c>
      <c r="B13" s="87">
        <v>0</v>
      </c>
      <c r="C13" s="87">
        <v>0</v>
      </c>
      <c r="D13" s="87">
        <v>0</v>
      </c>
    </row>
    <row r="14" ht="18.6" customHeight="1" spans="1:4">
      <c r="A14" s="88" t="s">
        <v>849</v>
      </c>
      <c r="B14" s="87">
        <v>0</v>
      </c>
      <c r="C14" s="87">
        <v>0</v>
      </c>
      <c r="D14" s="87">
        <v>0</v>
      </c>
    </row>
    <row r="15" ht="18.6" customHeight="1" spans="1:4">
      <c r="A15" s="86" t="s">
        <v>824</v>
      </c>
      <c r="B15" s="87">
        <v>0</v>
      </c>
      <c r="C15" s="87">
        <v>0</v>
      </c>
      <c r="D15" s="87">
        <v>0</v>
      </c>
    </row>
    <row r="16" ht="18.6" customHeight="1" spans="1:4">
      <c r="A16" s="89" t="s">
        <v>850</v>
      </c>
      <c r="B16" s="87">
        <v>0</v>
      </c>
      <c r="C16" s="87">
        <v>0</v>
      </c>
      <c r="D16" s="87">
        <v>0</v>
      </c>
    </row>
    <row r="17" ht="18.6" customHeight="1" spans="1:4">
      <c r="A17" s="88" t="s">
        <v>851</v>
      </c>
      <c r="B17" s="87">
        <v>0</v>
      </c>
      <c r="C17" s="87">
        <v>0</v>
      </c>
      <c r="D17" s="87">
        <v>0</v>
      </c>
    </row>
    <row r="18" ht="18.6" customHeight="1" spans="1:4">
      <c r="A18" s="88" t="s">
        <v>852</v>
      </c>
      <c r="B18" s="87">
        <v>0</v>
      </c>
      <c r="C18" s="87">
        <v>0</v>
      </c>
      <c r="D18" s="87">
        <v>0</v>
      </c>
    </row>
    <row r="19" ht="18.6" customHeight="1" spans="1:4">
      <c r="A19" s="88" t="s">
        <v>853</v>
      </c>
      <c r="B19" s="87">
        <v>0</v>
      </c>
      <c r="C19" s="87">
        <v>0</v>
      </c>
      <c r="D19" s="87">
        <v>0</v>
      </c>
    </row>
    <row r="20" ht="18.6" customHeight="1" spans="1:4">
      <c r="A20" s="88" t="s">
        <v>854</v>
      </c>
      <c r="B20" s="87">
        <v>0</v>
      </c>
      <c r="C20" s="87">
        <v>0</v>
      </c>
      <c r="D20" s="87">
        <v>0</v>
      </c>
    </row>
    <row r="21" ht="18.6" customHeight="1" spans="1:4">
      <c r="A21" s="88" t="s">
        <v>855</v>
      </c>
      <c r="B21" s="87">
        <v>0</v>
      </c>
      <c r="C21" s="87">
        <v>0</v>
      </c>
      <c r="D21" s="87">
        <v>0</v>
      </c>
    </row>
    <row r="22" ht="18.6" customHeight="1" spans="1:4">
      <c r="A22" s="88" t="s">
        <v>856</v>
      </c>
      <c r="B22" s="87">
        <v>0</v>
      </c>
      <c r="C22" s="87">
        <v>0</v>
      </c>
      <c r="D22" s="87">
        <v>0</v>
      </c>
    </row>
    <row r="23" ht="18.6" customHeight="1" spans="1:4">
      <c r="A23" s="88" t="s">
        <v>857</v>
      </c>
      <c r="B23" s="87">
        <v>0</v>
      </c>
      <c r="C23" s="87">
        <v>0</v>
      </c>
      <c r="D23" s="87">
        <v>0</v>
      </c>
    </row>
    <row r="24" ht="18.6" customHeight="1" spans="1:4">
      <c r="A24" s="86" t="s">
        <v>825</v>
      </c>
      <c r="B24" s="87">
        <v>0</v>
      </c>
      <c r="C24" s="87">
        <v>0</v>
      </c>
      <c r="D24" s="87">
        <v>0</v>
      </c>
    </row>
    <row r="25" ht="18.6" customHeight="1" spans="1:4">
      <c r="A25" s="86" t="s">
        <v>858</v>
      </c>
      <c r="B25" s="87">
        <v>0</v>
      </c>
      <c r="C25" s="87">
        <v>0</v>
      </c>
      <c r="D25" s="87">
        <v>0</v>
      </c>
    </row>
    <row r="26" ht="18.6" customHeight="1" spans="1:4">
      <c r="A26" s="86" t="s">
        <v>826</v>
      </c>
      <c r="B26" s="87">
        <v>0</v>
      </c>
      <c r="C26" s="87">
        <v>0</v>
      </c>
      <c r="D26" s="87">
        <v>0</v>
      </c>
    </row>
    <row r="27" ht="18.6" customHeight="1" spans="1:4">
      <c r="A27" s="86" t="s">
        <v>859</v>
      </c>
      <c r="B27" s="87">
        <v>0</v>
      </c>
      <c r="C27" s="87">
        <v>0</v>
      </c>
      <c r="D27" s="87">
        <v>0</v>
      </c>
    </row>
    <row r="28" ht="18.6" customHeight="1" spans="1:4">
      <c r="A28" s="86" t="s">
        <v>860</v>
      </c>
      <c r="B28" s="87">
        <v>0</v>
      </c>
      <c r="C28" s="87">
        <v>0</v>
      </c>
      <c r="D28" s="87">
        <v>0</v>
      </c>
    </row>
    <row r="29" ht="18.6" customHeight="1" spans="1:4">
      <c r="A29" s="86" t="s">
        <v>861</v>
      </c>
      <c r="B29" s="87">
        <v>0</v>
      </c>
      <c r="C29" s="87">
        <v>0</v>
      </c>
      <c r="D29" s="87">
        <v>0</v>
      </c>
    </row>
    <row r="30" ht="18.6" customHeight="1" spans="1:4">
      <c r="A30" s="86" t="s">
        <v>827</v>
      </c>
      <c r="B30" s="87">
        <v>0</v>
      </c>
      <c r="C30" s="87">
        <v>0</v>
      </c>
      <c r="D30" s="87">
        <v>0</v>
      </c>
    </row>
    <row r="31" ht="18.6" customHeight="1" spans="1:4">
      <c r="A31" s="90" t="s">
        <v>133</v>
      </c>
      <c r="B31" s="87">
        <v>0</v>
      </c>
      <c r="C31" s="87">
        <v>0</v>
      </c>
      <c r="D31" s="87">
        <v>0</v>
      </c>
    </row>
    <row r="32" ht="18.6" customHeight="1" spans="1:4">
      <c r="A32" s="91" t="s">
        <v>828</v>
      </c>
      <c r="B32" s="87">
        <v>0</v>
      </c>
      <c r="C32" s="87">
        <v>0</v>
      </c>
      <c r="D32" s="87">
        <v>0</v>
      </c>
    </row>
    <row r="33" ht="18.6" customHeight="1" spans="1:4">
      <c r="A33" s="92" t="s">
        <v>829</v>
      </c>
      <c r="B33" s="87">
        <v>200</v>
      </c>
      <c r="C33" s="87">
        <v>36</v>
      </c>
      <c r="D33" s="93">
        <f>B33/C33*100</f>
        <v>555.56</v>
      </c>
    </row>
    <row r="34" ht="18.6" customHeight="1" spans="1:4">
      <c r="A34" s="90" t="s">
        <v>862</v>
      </c>
      <c r="B34" s="87">
        <v>200</v>
      </c>
      <c r="C34" s="87">
        <v>36</v>
      </c>
      <c r="D34" s="93">
        <f>B34/C34*100</f>
        <v>555.56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C37" sqref="C37:C44"/>
    </sheetView>
  </sheetViews>
  <sheetFormatPr defaultColWidth="9" defaultRowHeight="14.25" outlineLevelCol="6"/>
  <cols>
    <col min="1" max="1" width="44.6" customWidth="1"/>
    <col min="2" max="2" width="12.1" style="211" customWidth="1"/>
    <col min="3" max="3" width="14" customWidth="1"/>
    <col min="4" max="4" width="15.1" style="130" customWidth="1"/>
  </cols>
  <sheetData>
    <row r="1" spans="1:4">
      <c r="A1" s="261"/>
      <c r="B1" s="262"/>
      <c r="C1" s="261"/>
      <c r="D1" s="263"/>
    </row>
    <row r="2" ht="18" customHeight="1" spans="1:2">
      <c r="A2" s="214" t="s">
        <v>55</v>
      </c>
      <c r="B2" s="215"/>
    </row>
    <row r="3" ht="21" spans="1:4">
      <c r="A3" s="218" t="s">
        <v>56</v>
      </c>
      <c r="B3" s="256"/>
      <c r="C3" s="218"/>
      <c r="D3" s="219"/>
    </row>
    <row r="4" spans="1:4">
      <c r="A4" s="220"/>
      <c r="B4" s="215"/>
      <c r="D4" s="200" t="s">
        <v>57</v>
      </c>
    </row>
    <row r="5" ht="44.4" customHeight="1" spans="1:4">
      <c r="A5" s="264" t="s">
        <v>58</v>
      </c>
      <c r="B5" s="265" t="s">
        <v>59</v>
      </c>
      <c r="C5" s="143" t="s">
        <v>60</v>
      </c>
      <c r="D5" s="188" t="s">
        <v>61</v>
      </c>
    </row>
    <row r="6" spans="1:4">
      <c r="A6" s="266" t="s">
        <v>62</v>
      </c>
      <c r="B6" s="248">
        <f>SUM(B7:B22)</f>
        <v>138510</v>
      </c>
      <c r="C6" s="246">
        <f>SUM(C7:C22)</f>
        <v>122105</v>
      </c>
      <c r="D6" s="190">
        <f t="shared" ref="D6:D9" si="0">B6/C6*100</f>
        <v>113.44</v>
      </c>
    </row>
    <row r="7" spans="1:4">
      <c r="A7" s="267" t="s">
        <v>63</v>
      </c>
      <c r="B7" s="246">
        <v>68000</v>
      </c>
      <c r="C7" s="247">
        <v>65265</v>
      </c>
      <c r="D7" s="190">
        <f t="shared" si="0"/>
        <v>104.19</v>
      </c>
    </row>
    <row r="8" spans="1:4">
      <c r="A8" s="267" t="s">
        <v>64</v>
      </c>
      <c r="B8" s="246"/>
      <c r="C8" s="247"/>
      <c r="D8" s="190"/>
    </row>
    <row r="9" spans="1:4">
      <c r="A9" s="267" t="s">
        <v>65</v>
      </c>
      <c r="B9" s="246">
        <v>25000</v>
      </c>
      <c r="C9" s="247">
        <v>23613</v>
      </c>
      <c r="D9" s="190">
        <f t="shared" si="0"/>
        <v>105.87</v>
      </c>
    </row>
    <row r="10" spans="1:7">
      <c r="A10" s="267" t="s">
        <v>66</v>
      </c>
      <c r="B10" s="246"/>
      <c r="C10" s="247"/>
      <c r="D10" s="190"/>
      <c r="G10" s="133"/>
    </row>
    <row r="11" spans="1:4">
      <c r="A11" s="267" t="s">
        <v>67</v>
      </c>
      <c r="B11" s="246">
        <v>4500</v>
      </c>
      <c r="C11" s="247">
        <v>4384</v>
      </c>
      <c r="D11" s="190">
        <f t="shared" ref="D11:D21" si="1">B11/C11*100</f>
        <v>102.65</v>
      </c>
    </row>
    <row r="12" spans="1:4">
      <c r="A12" s="267" t="s">
        <v>68</v>
      </c>
      <c r="B12" s="246">
        <v>400</v>
      </c>
      <c r="C12" s="247">
        <v>83</v>
      </c>
      <c r="D12" s="190">
        <f t="shared" si="1"/>
        <v>481.93</v>
      </c>
    </row>
    <row r="13" spans="1:4">
      <c r="A13" s="267" t="s">
        <v>69</v>
      </c>
      <c r="B13" s="246">
        <v>8000</v>
      </c>
      <c r="C13" s="247">
        <v>6651</v>
      </c>
      <c r="D13" s="190">
        <f t="shared" si="1"/>
        <v>120.28</v>
      </c>
    </row>
    <row r="14" spans="1:4">
      <c r="A14" s="267" t="s">
        <v>70</v>
      </c>
      <c r="B14" s="246">
        <v>6500</v>
      </c>
      <c r="C14" s="247">
        <v>5265</v>
      </c>
      <c r="D14" s="190">
        <f t="shared" si="1"/>
        <v>123.46</v>
      </c>
    </row>
    <row r="15" spans="1:4">
      <c r="A15" s="267" t="s">
        <v>71</v>
      </c>
      <c r="B15" s="246">
        <v>3500</v>
      </c>
      <c r="C15" s="247">
        <v>2601</v>
      </c>
      <c r="D15" s="190">
        <f t="shared" si="1"/>
        <v>134.56</v>
      </c>
    </row>
    <row r="16" spans="1:4">
      <c r="A16" s="267" t="s">
        <v>72</v>
      </c>
      <c r="B16" s="246">
        <v>2000</v>
      </c>
      <c r="C16" s="247">
        <v>1306</v>
      </c>
      <c r="D16" s="190">
        <f t="shared" si="1"/>
        <v>153.14</v>
      </c>
    </row>
    <row r="17" spans="1:4">
      <c r="A17" s="267" t="s">
        <v>73</v>
      </c>
      <c r="B17" s="246">
        <v>2000</v>
      </c>
      <c r="C17" s="247">
        <v>-3716</v>
      </c>
      <c r="D17" s="190">
        <f t="shared" si="1"/>
        <v>-53.82</v>
      </c>
    </row>
    <row r="18" spans="1:4">
      <c r="A18" s="267" t="s">
        <v>74</v>
      </c>
      <c r="B18" s="246">
        <v>510</v>
      </c>
      <c r="C18" s="247">
        <v>480</v>
      </c>
      <c r="D18" s="190">
        <f t="shared" si="1"/>
        <v>106.25</v>
      </c>
    </row>
    <row r="19" spans="1:4">
      <c r="A19" s="267" t="s">
        <v>75</v>
      </c>
      <c r="B19" s="246">
        <v>1500</v>
      </c>
      <c r="C19" s="247">
        <v>563</v>
      </c>
      <c r="D19" s="190">
        <f t="shared" si="1"/>
        <v>266.43</v>
      </c>
    </row>
    <row r="20" spans="1:4">
      <c r="A20" s="267" t="s">
        <v>76</v>
      </c>
      <c r="B20" s="246">
        <v>9600</v>
      </c>
      <c r="C20" s="247">
        <v>9095</v>
      </c>
      <c r="D20" s="190">
        <f t="shared" si="1"/>
        <v>105.55</v>
      </c>
    </row>
    <row r="21" spans="1:4">
      <c r="A21" s="267" t="s">
        <v>77</v>
      </c>
      <c r="B21" s="246">
        <v>7000</v>
      </c>
      <c r="C21" s="247">
        <v>6515</v>
      </c>
      <c r="D21" s="190">
        <f t="shared" si="1"/>
        <v>107.44</v>
      </c>
    </row>
    <row r="22" spans="1:4">
      <c r="A22" s="267" t="s">
        <v>78</v>
      </c>
      <c r="B22" s="246"/>
      <c r="C22" s="247"/>
      <c r="D22" s="190"/>
    </row>
    <row r="23" spans="1:4">
      <c r="A23" s="267" t="s">
        <v>79</v>
      </c>
      <c r="B23" s="246"/>
      <c r="C23" s="247"/>
      <c r="D23" s="190"/>
    </row>
    <row r="24" spans="1:4">
      <c r="A24" s="266" t="s">
        <v>80</v>
      </c>
      <c r="B24" s="248">
        <f>SUM(B25:B32)</f>
        <v>15000</v>
      </c>
      <c r="C24" s="246">
        <f>SUM(C25:C32)</f>
        <v>27369</v>
      </c>
      <c r="D24" s="190">
        <f t="shared" ref="D24:D46" si="2">B24/C24*100</f>
        <v>54.81</v>
      </c>
    </row>
    <row r="25" spans="1:4">
      <c r="A25" s="267" t="s">
        <v>81</v>
      </c>
      <c r="B25" s="248">
        <v>7030</v>
      </c>
      <c r="C25" s="247">
        <v>15227</v>
      </c>
      <c r="D25" s="190">
        <f t="shared" si="2"/>
        <v>46.17</v>
      </c>
    </row>
    <row r="26" spans="1:4">
      <c r="A26" s="267" t="s">
        <v>82</v>
      </c>
      <c r="B26" s="248">
        <v>1800</v>
      </c>
      <c r="C26" s="247">
        <v>1978</v>
      </c>
      <c r="D26" s="190">
        <f t="shared" si="2"/>
        <v>91</v>
      </c>
    </row>
    <row r="27" spans="1:4">
      <c r="A27" s="267" t="s">
        <v>83</v>
      </c>
      <c r="B27" s="248">
        <v>3800</v>
      </c>
      <c r="C27" s="247">
        <v>2276</v>
      </c>
      <c r="D27" s="190">
        <f t="shared" si="2"/>
        <v>166.96</v>
      </c>
    </row>
    <row r="28" spans="1:4">
      <c r="A28" s="267" t="s">
        <v>84</v>
      </c>
      <c r="B28" s="248">
        <v>100</v>
      </c>
      <c r="C28" s="247">
        <v>150</v>
      </c>
      <c r="D28" s="190">
        <f t="shared" si="2"/>
        <v>66.67</v>
      </c>
    </row>
    <row r="29" spans="1:4">
      <c r="A29" s="267" t="s">
        <v>85</v>
      </c>
      <c r="B29" s="248">
        <v>1010</v>
      </c>
      <c r="C29" s="247">
        <v>3069</v>
      </c>
      <c r="D29" s="190">
        <f t="shared" si="2"/>
        <v>32.91</v>
      </c>
    </row>
    <row r="30" spans="1:4">
      <c r="A30" s="267" t="s">
        <v>86</v>
      </c>
      <c r="B30" s="248">
        <v>60</v>
      </c>
      <c r="C30" s="247">
        <v>151</v>
      </c>
      <c r="D30" s="190">
        <f t="shared" si="2"/>
        <v>39.74</v>
      </c>
    </row>
    <row r="31" spans="1:4">
      <c r="A31" s="267" t="s">
        <v>87</v>
      </c>
      <c r="B31" s="248">
        <v>1200</v>
      </c>
      <c r="C31" s="247">
        <v>2535</v>
      </c>
      <c r="D31" s="190">
        <f t="shared" si="2"/>
        <v>47.34</v>
      </c>
    </row>
    <row r="32" spans="1:4">
      <c r="A32" s="267" t="s">
        <v>88</v>
      </c>
      <c r="B32" s="248"/>
      <c r="C32" s="247">
        <v>1983</v>
      </c>
      <c r="D32" s="190">
        <f t="shared" si="2"/>
        <v>0</v>
      </c>
    </row>
    <row r="33" spans="1:4">
      <c r="A33" s="268" t="s">
        <v>89</v>
      </c>
      <c r="B33" s="248">
        <f>B6+B24</f>
        <v>153510</v>
      </c>
      <c r="C33" s="246">
        <f>C6+C24</f>
        <v>149474</v>
      </c>
      <c r="D33" s="190">
        <f t="shared" si="2"/>
        <v>102.7</v>
      </c>
    </row>
    <row r="34" spans="1:4">
      <c r="A34" s="269" t="s">
        <v>90</v>
      </c>
      <c r="B34" s="248"/>
      <c r="C34" s="247"/>
      <c r="D34" s="190"/>
    </row>
    <row r="35" spans="1:4">
      <c r="A35" s="269" t="s">
        <v>91</v>
      </c>
      <c r="B35" s="248">
        <f>SUM(B36,B40:B45)</f>
        <v>162092</v>
      </c>
      <c r="C35" s="246">
        <f>SUM(C36,C40:C45)</f>
        <v>221515</v>
      </c>
      <c r="D35" s="190">
        <f t="shared" si="2"/>
        <v>73.17</v>
      </c>
    </row>
    <row r="36" spans="1:4">
      <c r="A36" s="270" t="s">
        <v>92</v>
      </c>
      <c r="B36" s="248">
        <f>SUM(B37:B39)</f>
        <v>102892</v>
      </c>
      <c r="C36" s="248">
        <f>SUM(C37:C39)</f>
        <v>133572</v>
      </c>
      <c r="D36" s="190">
        <f t="shared" si="2"/>
        <v>77.03</v>
      </c>
    </row>
    <row r="37" spans="1:4">
      <c r="A37" s="271" t="s">
        <v>93</v>
      </c>
      <c r="B37" s="248">
        <v>18320</v>
      </c>
      <c r="C37" s="247">
        <v>25890</v>
      </c>
      <c r="D37" s="190">
        <f t="shared" si="2"/>
        <v>70.76</v>
      </c>
    </row>
    <row r="38" spans="1:4">
      <c r="A38" s="271" t="s">
        <v>94</v>
      </c>
      <c r="B38" s="248">
        <v>15672</v>
      </c>
      <c r="C38" s="247">
        <v>35174</v>
      </c>
      <c r="D38" s="190">
        <f t="shared" si="2"/>
        <v>44.56</v>
      </c>
    </row>
    <row r="39" spans="1:4">
      <c r="A39" s="271" t="s">
        <v>95</v>
      </c>
      <c r="B39" s="248">
        <v>68900</v>
      </c>
      <c r="C39" s="247">
        <v>72508</v>
      </c>
      <c r="D39" s="190">
        <f t="shared" si="2"/>
        <v>95.02</v>
      </c>
    </row>
    <row r="40" spans="1:4">
      <c r="A40" s="272" t="s">
        <v>96</v>
      </c>
      <c r="B40" s="248"/>
      <c r="C40" s="247"/>
      <c r="D40" s="190"/>
    </row>
    <row r="41" spans="1:4">
      <c r="A41" s="273" t="s">
        <v>97</v>
      </c>
      <c r="B41" s="248"/>
      <c r="C41" s="247">
        <v>28580</v>
      </c>
      <c r="D41" s="190"/>
    </row>
    <row r="42" spans="1:4">
      <c r="A42" s="270" t="s">
        <v>98</v>
      </c>
      <c r="B42" s="248">
        <v>44000</v>
      </c>
      <c r="C42" s="247">
        <v>34500</v>
      </c>
      <c r="D42" s="190">
        <f t="shared" si="2"/>
        <v>127.54</v>
      </c>
    </row>
    <row r="43" spans="1:4">
      <c r="A43" s="273" t="s">
        <v>99</v>
      </c>
      <c r="B43" s="248">
        <v>15200</v>
      </c>
      <c r="C43" s="247">
        <v>11963</v>
      </c>
      <c r="D43" s="190"/>
    </row>
    <row r="44" spans="1:4">
      <c r="A44" s="274" t="s">
        <v>100</v>
      </c>
      <c r="B44" s="248"/>
      <c r="C44" s="247">
        <v>12900</v>
      </c>
      <c r="D44" s="190"/>
    </row>
    <row r="45" spans="1:4">
      <c r="A45" s="273" t="s">
        <v>101</v>
      </c>
      <c r="B45" s="248"/>
      <c r="C45" s="247"/>
      <c r="D45" s="190"/>
    </row>
    <row r="46" spans="1:4">
      <c r="A46" s="268" t="s">
        <v>102</v>
      </c>
      <c r="B46" s="248">
        <f>B33+B34+B35</f>
        <v>315602</v>
      </c>
      <c r="C46" s="246">
        <f>C33+C34+C35</f>
        <v>370989</v>
      </c>
      <c r="D46" s="190">
        <f t="shared" si="2"/>
        <v>85.07</v>
      </c>
    </row>
    <row r="47" spans="1:2">
      <c r="A47" s="255"/>
      <c r="B47" s="215"/>
    </row>
    <row r="48" spans="1:2">
      <c r="A48" s="255"/>
      <c r="B48" s="215"/>
    </row>
    <row r="49" spans="1:2">
      <c r="A49" s="255"/>
      <c r="B49" s="215"/>
    </row>
    <row r="50" spans="1:2">
      <c r="A50" s="245"/>
      <c r="B50" s="215"/>
    </row>
    <row r="51" spans="1:2">
      <c r="A51" s="245"/>
      <c r="B51" s="215"/>
    </row>
    <row r="52" spans="1:2">
      <c r="A52" s="245"/>
      <c r="B52" s="215"/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6" sqref="K16"/>
    </sheetView>
  </sheetViews>
  <sheetFormatPr defaultColWidth="8.1" defaultRowHeight="14.25" outlineLevelCol="5"/>
  <cols>
    <col min="1" max="1" width="35.1" style="62" customWidth="1"/>
    <col min="2" max="2" width="16.5" style="62" customWidth="1"/>
    <col min="3" max="3" width="16.4" style="62" customWidth="1"/>
    <col min="4" max="4" width="13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spans="1:1">
      <c r="A1" s="62" t="s">
        <v>863</v>
      </c>
    </row>
    <row r="2" ht="21" spans="1:4">
      <c r="A2" s="64" t="s">
        <v>864</v>
      </c>
      <c r="B2" s="64"/>
      <c r="C2" s="64"/>
      <c r="D2" s="64"/>
    </row>
    <row r="3" spans="1:4">
      <c r="A3" s="65"/>
      <c r="B3" s="66"/>
      <c r="D3" s="67" t="s">
        <v>665</v>
      </c>
    </row>
    <row r="4" s="59" customFormat="1" ht="33.6" customHeight="1" spans="1:4">
      <c r="A4" s="75" t="s">
        <v>666</v>
      </c>
      <c r="B4" s="69" t="s">
        <v>59</v>
      </c>
      <c r="C4" s="17" t="s">
        <v>60</v>
      </c>
      <c r="D4" s="17" t="s">
        <v>734</v>
      </c>
    </row>
    <row r="5" ht="21" customHeight="1" spans="1:4">
      <c r="A5" s="55" t="s">
        <v>865</v>
      </c>
      <c r="B5" s="76"/>
      <c r="C5" s="76">
        <v>12217</v>
      </c>
      <c r="D5" s="77"/>
    </row>
    <row r="6" ht="21" customHeight="1" spans="1:4">
      <c r="A6" s="55" t="s">
        <v>866</v>
      </c>
      <c r="B6" s="76">
        <v>10345</v>
      </c>
      <c r="C6" s="76">
        <v>9837</v>
      </c>
      <c r="D6" s="77">
        <f>B6/C6*100</f>
        <v>105.16</v>
      </c>
    </row>
    <row r="7" ht="21" customHeight="1" spans="1:4">
      <c r="A7" s="55" t="s">
        <v>867</v>
      </c>
      <c r="B7" s="76">
        <v>21480</v>
      </c>
      <c r="C7" s="76">
        <v>20383</v>
      </c>
      <c r="D7" s="77">
        <f>B7/C7*100</f>
        <v>105.38</v>
      </c>
    </row>
    <row r="8" ht="21" customHeight="1" spans="1:4">
      <c r="A8" s="55" t="s">
        <v>868</v>
      </c>
      <c r="B8" s="76"/>
      <c r="C8" s="76">
        <v>1312</v>
      </c>
      <c r="D8" s="77"/>
    </row>
    <row r="9" ht="21" customHeight="1" spans="1:6">
      <c r="A9" s="55" t="s">
        <v>869</v>
      </c>
      <c r="B9" s="76"/>
      <c r="C9" s="76">
        <v>30328</v>
      </c>
      <c r="D9" s="77"/>
      <c r="F9" s="78"/>
    </row>
    <row r="10" ht="21" customHeight="1" spans="1:4">
      <c r="A10" s="47" t="s">
        <v>870</v>
      </c>
      <c r="B10" s="76"/>
      <c r="C10" s="76"/>
      <c r="D10" s="77"/>
    </row>
    <row r="11" ht="21" customHeight="1" spans="1:4">
      <c r="A11" s="49" t="s">
        <v>871</v>
      </c>
      <c r="B11" s="76"/>
      <c r="C11" s="76"/>
      <c r="D11" s="77"/>
    </row>
    <row r="12" ht="21" customHeight="1" spans="1:4">
      <c r="A12" s="47" t="s">
        <v>872</v>
      </c>
      <c r="B12" s="76"/>
      <c r="C12" s="76"/>
      <c r="D12" s="77"/>
    </row>
    <row r="13" ht="21" customHeight="1" spans="1:4">
      <c r="A13" s="55" t="s">
        <v>873</v>
      </c>
      <c r="B13" s="76"/>
      <c r="C13" s="76">
        <v>930</v>
      </c>
      <c r="D13" s="77"/>
    </row>
    <row r="14" ht="21" customHeight="1" spans="1:4">
      <c r="A14" s="55" t="s">
        <v>874</v>
      </c>
      <c r="B14" s="76"/>
      <c r="C14" s="76">
        <v>65</v>
      </c>
      <c r="D14" s="77"/>
    </row>
    <row r="15" ht="21" customHeight="1" spans="1:4">
      <c r="A15" s="55" t="s">
        <v>875</v>
      </c>
      <c r="B15" s="76"/>
      <c r="C15" s="76">
        <v>1121</v>
      </c>
      <c r="D15" s="77"/>
    </row>
    <row r="16" ht="21" customHeight="1" spans="1:4">
      <c r="A16" s="79" t="s">
        <v>876</v>
      </c>
      <c r="B16" s="76">
        <f>SUM(B5:B15)</f>
        <v>31825</v>
      </c>
      <c r="C16" s="76">
        <f>SUM(C5:C15)</f>
        <v>76193</v>
      </c>
      <c r="D16" s="77">
        <f>B16/C16*100</f>
        <v>41.77</v>
      </c>
    </row>
    <row r="17" spans="1:4">
      <c r="A17" s="60"/>
      <c r="B17" s="60"/>
      <c r="C17" s="60"/>
      <c r="D17" s="80"/>
    </row>
  </sheetData>
  <mergeCells count="1">
    <mergeCell ref="A2:D2"/>
  </mergeCells>
  <conditionalFormatting sqref="A5:A7">
    <cfRule type="expression" dxfId="0" priority="1" stopIfTrue="1">
      <formula>"len($A:$A)=3"</formula>
    </cfRule>
  </conditionalFormatting>
  <conditionalFormatting sqref="D5:F5 E6:F7 D6:D16">
    <cfRule type="cellIs" dxfId="1" priority="2" stopIfTrue="1" operator="lessThan">
      <formula>0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6"/>
  <sheetViews>
    <sheetView showZeros="0" workbookViewId="0">
      <selection activeCell="H13" sqref="H13"/>
    </sheetView>
  </sheetViews>
  <sheetFormatPr defaultColWidth="8.1" defaultRowHeight="14.25" outlineLevelCol="5"/>
  <cols>
    <col min="1" max="1" width="37.1" style="62" customWidth="1"/>
    <col min="2" max="2" width="11" style="62" customWidth="1"/>
    <col min="3" max="3" width="13.9" style="62" customWidth="1"/>
    <col min="4" max="4" width="15.5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ht="19.95" customHeight="1" spans="1:1">
      <c r="A1" s="62" t="s">
        <v>877</v>
      </c>
    </row>
    <row r="2" ht="21" spans="1:4">
      <c r="A2" s="64" t="s">
        <v>878</v>
      </c>
      <c r="B2" s="64"/>
      <c r="C2" s="64"/>
      <c r="D2" s="64"/>
    </row>
    <row r="3" spans="1:4">
      <c r="A3" s="65"/>
      <c r="B3" s="66"/>
      <c r="D3" s="67" t="s">
        <v>665</v>
      </c>
    </row>
    <row r="4" s="59" customFormat="1" ht="34.95" customHeight="1" spans="1:4">
      <c r="A4" s="68" t="s">
        <v>666</v>
      </c>
      <c r="B4" s="69" t="s">
        <v>59</v>
      </c>
      <c r="C4" s="17" t="s">
        <v>60</v>
      </c>
      <c r="D4" s="17" t="s">
        <v>734</v>
      </c>
    </row>
    <row r="5" s="60" customFormat="1" ht="22.8" customHeight="1" spans="1:4">
      <c r="A5" s="55" t="s">
        <v>879</v>
      </c>
      <c r="B5" s="70"/>
      <c r="C5" s="70">
        <v>12688</v>
      </c>
      <c r="D5" s="70"/>
    </row>
    <row r="6" s="60" customFormat="1" ht="22.8" customHeight="1" spans="1:4">
      <c r="A6" s="55" t="s">
        <v>880</v>
      </c>
      <c r="B6" s="70">
        <v>8421</v>
      </c>
      <c r="C6" s="70">
        <v>7834</v>
      </c>
      <c r="D6" s="71">
        <f>B6/C6*100</f>
        <v>107.49</v>
      </c>
    </row>
    <row r="7" s="60" customFormat="1" ht="22.8" customHeight="1" spans="1:4">
      <c r="A7" s="55" t="s">
        <v>881</v>
      </c>
      <c r="B7" s="70">
        <v>18660</v>
      </c>
      <c r="C7" s="70">
        <v>17042</v>
      </c>
      <c r="D7" s="71">
        <f>B7/C7*100</f>
        <v>109.49</v>
      </c>
    </row>
    <row r="8" s="60" customFormat="1" ht="22.8" customHeight="1" spans="1:4">
      <c r="A8" s="55" t="s">
        <v>882</v>
      </c>
      <c r="B8" s="70"/>
      <c r="C8" s="70">
        <v>10947</v>
      </c>
      <c r="D8" s="71"/>
    </row>
    <row r="9" s="60" customFormat="1" ht="22.8" customHeight="1" spans="1:6">
      <c r="A9" s="55" t="s">
        <v>883</v>
      </c>
      <c r="B9" s="70"/>
      <c r="C9" s="70">
        <v>3183</v>
      </c>
      <c r="D9" s="71"/>
      <c r="F9" s="72"/>
    </row>
    <row r="10" s="60" customFormat="1" ht="22.8" customHeight="1" spans="1:4">
      <c r="A10" s="47" t="s">
        <v>884</v>
      </c>
      <c r="B10" s="70"/>
      <c r="C10" s="70"/>
      <c r="D10" s="71"/>
    </row>
    <row r="11" s="60" customFormat="1" ht="22.8" customHeight="1" spans="1:4">
      <c r="A11" s="49" t="s">
        <v>885</v>
      </c>
      <c r="B11" s="70"/>
      <c r="C11" s="70"/>
      <c r="D11" s="71"/>
    </row>
    <row r="12" s="60" customFormat="1" ht="22.8" customHeight="1" spans="1:4">
      <c r="A12" s="47" t="s">
        <v>886</v>
      </c>
      <c r="B12" s="70"/>
      <c r="C12" s="70"/>
      <c r="D12" s="71"/>
    </row>
    <row r="13" s="61" customFormat="1" ht="22.8" customHeight="1" spans="1:4">
      <c r="A13" s="55" t="s">
        <v>887</v>
      </c>
      <c r="B13" s="70"/>
      <c r="C13" s="70">
        <v>1452</v>
      </c>
      <c r="D13" s="71"/>
    </row>
    <row r="14" s="60" customFormat="1" ht="22.8" customHeight="1" spans="1:4">
      <c r="A14" s="55" t="s">
        <v>888</v>
      </c>
      <c r="B14" s="70"/>
      <c r="C14" s="70">
        <v>192</v>
      </c>
      <c r="D14" s="71"/>
    </row>
    <row r="15" s="60" customFormat="1" ht="22.8" customHeight="1" spans="1:4">
      <c r="A15" s="55" t="s">
        <v>889</v>
      </c>
      <c r="B15" s="70"/>
      <c r="C15" s="70">
        <v>1150</v>
      </c>
      <c r="D15" s="71"/>
    </row>
    <row r="16" s="61" customFormat="1" ht="22.8" customHeight="1" spans="1:4">
      <c r="A16" s="73" t="s">
        <v>587</v>
      </c>
      <c r="B16" s="74">
        <f>SUM(B5:B15)</f>
        <v>27081</v>
      </c>
      <c r="C16" s="74">
        <f>SUM(C5:C15)</f>
        <v>54488</v>
      </c>
      <c r="D16" s="71">
        <f>B16/C16*100</f>
        <v>49.7</v>
      </c>
    </row>
  </sheetData>
  <mergeCells count="1">
    <mergeCell ref="A2:D2"/>
  </mergeCells>
  <conditionalFormatting sqref="A5:A7">
    <cfRule type="expression" dxfId="0" priority="1" stopIfTrue="1">
      <formula>"len($A:$A)=3"</formula>
    </cfRule>
  </conditionalFormatting>
  <conditionalFormatting sqref="E5:F13 E15:F16">
    <cfRule type="cellIs" dxfId="1" priority="4" stopIfTrue="1" operator="lessThan">
      <formula>0</formula>
    </cfRule>
  </conditionalFormatting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F20" sqref="F20"/>
    </sheetView>
  </sheetViews>
  <sheetFormatPr defaultColWidth="9" defaultRowHeight="14.25" outlineLevelCol="3"/>
  <cols>
    <col min="1" max="1" width="37.4" style="22" customWidth="1"/>
    <col min="2" max="2" width="18" style="23" customWidth="1"/>
    <col min="3" max="3" width="14.7" style="24" customWidth="1"/>
    <col min="4" max="4" width="19.8" style="25" customWidth="1"/>
    <col min="5" max="16384" width="9" style="22"/>
  </cols>
  <sheetData>
    <row r="1" ht="19.35" customHeight="1" spans="1:1">
      <c r="A1" s="22" t="s">
        <v>890</v>
      </c>
    </row>
    <row r="2" ht="26.4" customHeight="1" spans="1:4">
      <c r="A2" s="26" t="s">
        <v>891</v>
      </c>
      <c r="B2" s="27"/>
      <c r="C2" s="27"/>
      <c r="D2" s="28"/>
    </row>
    <row r="3" ht="17.4" customHeight="1" spans="1:4">
      <c r="A3" s="29"/>
      <c r="B3" s="30"/>
      <c r="C3" s="31"/>
      <c r="D3" s="32" t="s">
        <v>665</v>
      </c>
    </row>
    <row r="4" ht="37.5" customHeight="1" spans="1:4">
      <c r="A4" s="33" t="s">
        <v>892</v>
      </c>
      <c r="B4" s="34" t="s">
        <v>59</v>
      </c>
      <c r="C4" s="35" t="s">
        <v>60</v>
      </c>
      <c r="D4" s="36" t="s">
        <v>734</v>
      </c>
    </row>
    <row r="5" ht="20.4" customHeight="1" spans="1:4">
      <c r="A5" s="37" t="s">
        <v>865</v>
      </c>
      <c r="B5" s="38"/>
      <c r="C5" s="38">
        <v>12217</v>
      </c>
      <c r="D5" s="39"/>
    </row>
    <row r="6" ht="20.4" customHeight="1" spans="1:4">
      <c r="A6" s="40" t="s">
        <v>893</v>
      </c>
      <c r="B6" s="38"/>
      <c r="C6" s="38">
        <v>-3</v>
      </c>
      <c r="D6" s="39"/>
    </row>
    <row r="7" ht="20.4" customHeight="1" spans="1:4">
      <c r="A7" s="40" t="s">
        <v>894</v>
      </c>
      <c r="B7" s="38"/>
      <c r="C7" s="38"/>
      <c r="D7" s="39"/>
    </row>
    <row r="8" ht="20.4" customHeight="1" spans="1:4">
      <c r="A8" s="40" t="s">
        <v>895</v>
      </c>
      <c r="B8" s="38"/>
      <c r="C8" s="38">
        <v>18</v>
      </c>
      <c r="D8" s="39"/>
    </row>
    <row r="9" ht="20.4" customHeight="1" spans="1:4">
      <c r="A9" s="40" t="s">
        <v>896</v>
      </c>
      <c r="B9" s="38"/>
      <c r="C9" s="38">
        <v>447</v>
      </c>
      <c r="D9" s="39"/>
    </row>
    <row r="10" ht="20.4" customHeight="1" spans="1:4">
      <c r="A10" s="40" t="s">
        <v>897</v>
      </c>
      <c r="B10" s="38"/>
      <c r="C10" s="38"/>
      <c r="D10" s="39"/>
    </row>
    <row r="11" ht="20.4" customHeight="1" spans="1:4">
      <c r="A11" s="37" t="s">
        <v>866</v>
      </c>
      <c r="B11" s="41">
        <v>10345</v>
      </c>
      <c r="C11" s="44">
        <v>9837</v>
      </c>
      <c r="D11" s="42">
        <f>B11/C11*100</f>
        <v>105.16</v>
      </c>
    </row>
    <row r="12" ht="20.4" customHeight="1" spans="1:4">
      <c r="A12" s="40" t="s">
        <v>893</v>
      </c>
      <c r="B12" s="41">
        <v>1344</v>
      </c>
      <c r="C12" s="44">
        <v>826</v>
      </c>
      <c r="D12" s="42">
        <f t="shared" ref="D12:D20" si="0">B12/C12*100</f>
        <v>162.71</v>
      </c>
    </row>
    <row r="13" ht="20.4" customHeight="1" spans="1:4">
      <c r="A13" s="40" t="s">
        <v>894</v>
      </c>
      <c r="B13" s="41">
        <v>8522</v>
      </c>
      <c r="C13" s="44">
        <v>8520</v>
      </c>
      <c r="D13" s="42">
        <f t="shared" si="0"/>
        <v>100.02</v>
      </c>
    </row>
    <row r="14" ht="20.4" customHeight="1" spans="1:4">
      <c r="A14" s="40" t="s">
        <v>895</v>
      </c>
      <c r="B14" s="41">
        <v>210</v>
      </c>
      <c r="C14" s="44">
        <v>220</v>
      </c>
      <c r="D14" s="42">
        <f t="shared" si="0"/>
        <v>95.45</v>
      </c>
    </row>
    <row r="15" ht="20.4" customHeight="1" spans="1:4">
      <c r="A15" s="40" t="s">
        <v>896</v>
      </c>
      <c r="B15" s="41">
        <v>269</v>
      </c>
      <c r="C15" s="44"/>
      <c r="D15" s="42"/>
    </row>
    <row r="16" ht="20.4" customHeight="1" spans="1:4">
      <c r="A16" s="40" t="s">
        <v>897</v>
      </c>
      <c r="B16" s="41"/>
      <c r="C16" s="44"/>
      <c r="D16" s="42"/>
    </row>
    <row r="17" ht="20.4" customHeight="1" spans="1:4">
      <c r="A17" s="37" t="s">
        <v>867</v>
      </c>
      <c r="B17" s="41">
        <v>21480</v>
      </c>
      <c r="C17" s="44">
        <v>20383</v>
      </c>
      <c r="D17" s="42">
        <f t="shared" si="0"/>
        <v>105.38</v>
      </c>
    </row>
    <row r="18" ht="20.4" customHeight="1" spans="1:4">
      <c r="A18" s="55" t="s">
        <v>893</v>
      </c>
      <c r="B18" s="41">
        <v>9869</v>
      </c>
      <c r="C18" s="44">
        <v>10950</v>
      </c>
      <c r="D18" s="42">
        <f t="shared" si="0"/>
        <v>90.13</v>
      </c>
    </row>
    <row r="19" ht="20.4" customHeight="1" spans="1:4">
      <c r="A19" s="55" t="s">
        <v>894</v>
      </c>
      <c r="B19" s="41">
        <v>11371</v>
      </c>
      <c r="C19" s="44">
        <v>9241</v>
      </c>
      <c r="D19" s="42">
        <f t="shared" si="0"/>
        <v>123.05</v>
      </c>
    </row>
    <row r="20" ht="20.4" customHeight="1" spans="1:4">
      <c r="A20" s="55" t="s">
        <v>895</v>
      </c>
      <c r="B20" s="41">
        <v>130</v>
      </c>
      <c r="C20" s="44">
        <v>126</v>
      </c>
      <c r="D20" s="42">
        <f t="shared" si="0"/>
        <v>103.17</v>
      </c>
    </row>
    <row r="21" ht="20.4" customHeight="1" spans="1:4">
      <c r="A21" s="55" t="s">
        <v>896</v>
      </c>
      <c r="B21" s="41">
        <v>110</v>
      </c>
      <c r="C21" s="44">
        <v>66</v>
      </c>
      <c r="D21" s="42"/>
    </row>
    <row r="22" ht="20.4" customHeight="1" spans="1:4">
      <c r="A22" s="55" t="s">
        <v>897</v>
      </c>
      <c r="B22" s="41"/>
      <c r="C22" s="44"/>
      <c r="D22" s="42"/>
    </row>
    <row r="23" ht="20.4" customHeight="1" spans="1:4">
      <c r="A23" s="37" t="s">
        <v>868</v>
      </c>
      <c r="B23" s="41"/>
      <c r="C23" s="44">
        <v>13120</v>
      </c>
      <c r="D23" s="42"/>
    </row>
    <row r="24" ht="20.4" customHeight="1" spans="1:4">
      <c r="A24" s="55" t="s">
        <v>893</v>
      </c>
      <c r="B24" s="41"/>
      <c r="C24" s="44">
        <v>12760</v>
      </c>
      <c r="D24" s="42"/>
    </row>
    <row r="25" ht="20.4" customHeight="1" spans="1:4">
      <c r="A25" s="55" t="s">
        <v>894</v>
      </c>
      <c r="B25" s="41"/>
      <c r="C25" s="44"/>
      <c r="D25" s="42"/>
    </row>
    <row r="26" ht="20.4" customHeight="1" spans="1:4">
      <c r="A26" s="55" t="s">
        <v>895</v>
      </c>
      <c r="B26" s="41"/>
      <c r="C26" s="44">
        <v>335</v>
      </c>
      <c r="D26" s="42"/>
    </row>
    <row r="27" ht="20.4" customHeight="1" spans="1:4">
      <c r="A27" s="55" t="s">
        <v>896</v>
      </c>
      <c r="B27" s="41"/>
      <c r="C27" s="44">
        <v>25</v>
      </c>
      <c r="D27" s="42"/>
    </row>
    <row r="28" ht="20.4" customHeight="1" spans="1:4">
      <c r="A28" s="55" t="s">
        <v>897</v>
      </c>
      <c r="B28" s="41"/>
      <c r="C28" s="44"/>
      <c r="D28" s="42"/>
    </row>
    <row r="29" ht="20.4" customHeight="1" spans="1:4">
      <c r="A29" s="37" t="s">
        <v>869</v>
      </c>
      <c r="B29" s="41"/>
      <c r="C29" s="44">
        <v>30328</v>
      </c>
      <c r="D29" s="42"/>
    </row>
    <row r="30" ht="20.4" customHeight="1" spans="1:4">
      <c r="A30" s="47" t="s">
        <v>898</v>
      </c>
      <c r="B30" s="41"/>
      <c r="C30" s="44">
        <v>30328</v>
      </c>
      <c r="D30" s="42"/>
    </row>
    <row r="31" ht="20.4" customHeight="1" spans="1:4">
      <c r="A31" s="40" t="s">
        <v>893</v>
      </c>
      <c r="B31" s="41"/>
      <c r="C31" s="44">
        <v>5858</v>
      </c>
      <c r="D31" s="42"/>
    </row>
    <row r="32" ht="20.4" customHeight="1" spans="1:4">
      <c r="A32" s="40" t="s">
        <v>894</v>
      </c>
      <c r="B32" s="41"/>
      <c r="C32" s="44">
        <v>10684</v>
      </c>
      <c r="D32" s="42"/>
    </row>
    <row r="33" ht="20.4" customHeight="1" spans="1:4">
      <c r="A33" s="40" t="s">
        <v>895</v>
      </c>
      <c r="B33" s="41"/>
      <c r="C33" s="44">
        <v>36</v>
      </c>
      <c r="D33" s="42"/>
    </row>
    <row r="34" ht="20.4" customHeight="1" spans="1:4">
      <c r="A34" s="40" t="s">
        <v>896</v>
      </c>
      <c r="B34" s="41"/>
      <c r="C34" s="44"/>
      <c r="D34" s="42"/>
    </row>
    <row r="35" ht="20.4" customHeight="1" spans="1:4">
      <c r="A35" s="40" t="s">
        <v>897</v>
      </c>
      <c r="B35" s="41"/>
      <c r="C35" s="44"/>
      <c r="D35" s="42"/>
    </row>
    <row r="36" ht="20.4" customHeight="1" spans="1:4">
      <c r="A36" s="49" t="s">
        <v>871</v>
      </c>
      <c r="B36" s="41"/>
      <c r="C36" s="44"/>
      <c r="D36" s="42"/>
    </row>
    <row r="37" ht="20.4" customHeight="1" spans="1:4">
      <c r="A37" s="40" t="s">
        <v>893</v>
      </c>
      <c r="B37" s="41"/>
      <c r="C37" s="44"/>
      <c r="D37" s="42"/>
    </row>
    <row r="38" ht="20.4" customHeight="1" spans="1:4">
      <c r="A38" s="40" t="s">
        <v>894</v>
      </c>
      <c r="B38" s="41"/>
      <c r="C38" s="44"/>
      <c r="D38" s="42"/>
    </row>
    <row r="39" ht="20.4" customHeight="1" spans="1:4">
      <c r="A39" s="40" t="s">
        <v>895</v>
      </c>
      <c r="B39" s="41"/>
      <c r="C39" s="44"/>
      <c r="D39" s="42"/>
    </row>
    <row r="40" ht="20.4" customHeight="1" spans="1:4">
      <c r="A40" s="40" t="s">
        <v>896</v>
      </c>
      <c r="B40" s="41"/>
      <c r="C40" s="44"/>
      <c r="D40" s="42"/>
    </row>
    <row r="41" ht="20.4" customHeight="1" spans="1:4">
      <c r="A41" s="40" t="s">
        <v>897</v>
      </c>
      <c r="B41" s="41"/>
      <c r="C41" s="44"/>
      <c r="D41" s="42"/>
    </row>
    <row r="42" ht="20.4" customHeight="1" spans="1:4">
      <c r="A42" s="47" t="s">
        <v>899</v>
      </c>
      <c r="B42" s="41"/>
      <c r="C42" s="44"/>
      <c r="D42" s="42"/>
    </row>
    <row r="43" ht="20.4" customHeight="1" spans="1:4">
      <c r="A43" s="47" t="s">
        <v>893</v>
      </c>
      <c r="B43" s="41"/>
      <c r="C43" s="44"/>
      <c r="D43" s="42"/>
    </row>
    <row r="44" ht="20.4" customHeight="1" spans="1:4">
      <c r="A44" s="47" t="s">
        <v>894</v>
      </c>
      <c r="B44" s="41"/>
      <c r="C44" s="44"/>
      <c r="D44" s="42"/>
    </row>
    <row r="45" ht="20.4" customHeight="1" spans="1:4">
      <c r="A45" s="47" t="s">
        <v>895</v>
      </c>
      <c r="B45" s="41"/>
      <c r="C45" s="44"/>
      <c r="D45" s="42"/>
    </row>
    <row r="46" ht="20.4" customHeight="1" spans="1:4">
      <c r="A46" s="51" t="s">
        <v>896</v>
      </c>
      <c r="B46" s="41"/>
      <c r="C46" s="44"/>
      <c r="D46" s="42"/>
    </row>
    <row r="47" ht="20.4" customHeight="1" spans="1:4">
      <c r="A47" s="51" t="s">
        <v>897</v>
      </c>
      <c r="B47" s="41"/>
      <c r="C47" s="44"/>
      <c r="D47" s="42"/>
    </row>
    <row r="48" ht="20.4" customHeight="1" spans="1:4">
      <c r="A48" s="37" t="s">
        <v>873</v>
      </c>
      <c r="B48" s="41"/>
      <c r="C48" s="44">
        <v>930</v>
      </c>
      <c r="D48" s="42"/>
    </row>
    <row r="49" ht="20.4" customHeight="1" spans="1:4">
      <c r="A49" s="40" t="s">
        <v>893</v>
      </c>
      <c r="B49" s="41"/>
      <c r="C49" s="44">
        <v>916</v>
      </c>
      <c r="D49" s="42"/>
    </row>
    <row r="50" ht="20.4" customHeight="1" spans="1:4">
      <c r="A50" s="40" t="s">
        <v>894</v>
      </c>
      <c r="B50" s="41"/>
      <c r="C50" s="44"/>
      <c r="D50" s="42"/>
    </row>
    <row r="51" ht="20.4" customHeight="1" spans="1:4">
      <c r="A51" s="40" t="s">
        <v>895</v>
      </c>
      <c r="B51" s="41"/>
      <c r="C51" s="44">
        <v>5</v>
      </c>
      <c r="D51" s="42"/>
    </row>
    <row r="52" ht="20.4" customHeight="1" spans="1:4">
      <c r="A52" s="40" t="s">
        <v>896</v>
      </c>
      <c r="B52" s="41"/>
      <c r="C52" s="44"/>
      <c r="D52" s="42"/>
    </row>
    <row r="53" ht="20.4" customHeight="1" spans="1:4">
      <c r="A53" s="40" t="s">
        <v>897</v>
      </c>
      <c r="B53" s="41"/>
      <c r="C53" s="44"/>
      <c r="D53" s="42"/>
    </row>
    <row r="54" ht="20.4" customHeight="1" spans="1:4">
      <c r="A54" s="37" t="s">
        <v>874</v>
      </c>
      <c r="B54" s="41"/>
      <c r="C54" s="44">
        <v>65</v>
      </c>
      <c r="D54" s="42"/>
    </row>
    <row r="55" ht="20.4" customHeight="1" spans="1:4">
      <c r="A55" s="40" t="s">
        <v>893</v>
      </c>
      <c r="B55" s="41"/>
      <c r="C55" s="44"/>
      <c r="D55" s="42"/>
    </row>
    <row r="56" ht="20.4" customHeight="1" spans="1:4">
      <c r="A56" s="40" t="s">
        <v>894</v>
      </c>
      <c r="B56" s="41"/>
      <c r="C56" s="44"/>
      <c r="D56" s="42"/>
    </row>
    <row r="57" ht="20.4" customHeight="1" spans="1:4">
      <c r="A57" s="40" t="s">
        <v>895</v>
      </c>
      <c r="B57" s="41"/>
      <c r="C57" s="44">
        <v>8</v>
      </c>
      <c r="D57" s="42"/>
    </row>
    <row r="58" ht="20.4" customHeight="1" spans="1:4">
      <c r="A58" s="40" t="s">
        <v>896</v>
      </c>
      <c r="B58" s="41"/>
      <c r="C58" s="44">
        <v>0</v>
      </c>
      <c r="D58" s="42"/>
    </row>
    <row r="59" ht="20.4" customHeight="1" spans="1:4">
      <c r="A59" s="40" t="s">
        <v>897</v>
      </c>
      <c r="B59" s="41"/>
      <c r="C59" s="44"/>
      <c r="D59" s="42"/>
    </row>
    <row r="60" ht="20.4" customHeight="1" spans="1:4">
      <c r="A60" s="37" t="s">
        <v>875</v>
      </c>
      <c r="B60" s="41"/>
      <c r="C60" s="44">
        <v>112069</v>
      </c>
      <c r="D60" s="42"/>
    </row>
    <row r="61" ht="20.4" customHeight="1" spans="1:4">
      <c r="A61" s="40" t="s">
        <v>893</v>
      </c>
      <c r="B61" s="41"/>
      <c r="C61" s="44">
        <v>620</v>
      </c>
      <c r="D61" s="42"/>
    </row>
    <row r="62" ht="20.4" customHeight="1" spans="1:4">
      <c r="A62" s="40" t="s">
        <v>894</v>
      </c>
      <c r="B62" s="41"/>
      <c r="C62" s="44"/>
      <c r="D62" s="42"/>
    </row>
    <row r="63" ht="20.4" customHeight="1" spans="1:4">
      <c r="A63" s="40" t="s">
        <v>895</v>
      </c>
      <c r="B63" s="41"/>
      <c r="C63" s="44">
        <v>1</v>
      </c>
      <c r="D63" s="42"/>
    </row>
    <row r="64" ht="20.4" customHeight="1" spans="1:4">
      <c r="A64" s="40" t="s">
        <v>896</v>
      </c>
      <c r="B64" s="41"/>
      <c r="C64" s="44"/>
      <c r="D64" s="42"/>
    </row>
    <row r="65" ht="20.4" customHeight="1" spans="1:4">
      <c r="A65" s="40" t="s">
        <v>897</v>
      </c>
      <c r="B65" s="56"/>
      <c r="C65" s="57"/>
      <c r="D65" s="58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33" workbookViewId="0">
      <selection activeCell="G46" sqref="G46"/>
    </sheetView>
  </sheetViews>
  <sheetFormatPr defaultColWidth="9" defaultRowHeight="14.25" outlineLevelCol="3"/>
  <cols>
    <col min="1" max="1" width="46" style="22" customWidth="1"/>
    <col min="2" max="2" width="13.5" style="23" customWidth="1"/>
    <col min="3" max="3" width="13.5" style="24" customWidth="1"/>
    <col min="4" max="4" width="18.8" style="25" customWidth="1"/>
    <col min="5" max="16384" width="9" style="22"/>
  </cols>
  <sheetData>
    <row r="1" ht="19.35" customHeight="1" spans="1:1">
      <c r="A1" s="22" t="s">
        <v>900</v>
      </c>
    </row>
    <row r="2" ht="26.4" customHeight="1" spans="1:4">
      <c r="A2" s="26" t="s">
        <v>901</v>
      </c>
      <c r="B2" s="27"/>
      <c r="C2" s="27"/>
      <c r="D2" s="28"/>
    </row>
    <row r="3" ht="17.4" customHeight="1" spans="1:4">
      <c r="A3" s="29"/>
      <c r="B3" s="30"/>
      <c r="C3" s="31"/>
      <c r="D3" s="32" t="s">
        <v>665</v>
      </c>
    </row>
    <row r="4" ht="44" customHeight="1" spans="1:4">
      <c r="A4" s="33" t="s">
        <v>892</v>
      </c>
      <c r="B4" s="34" t="s">
        <v>59</v>
      </c>
      <c r="C4" s="35" t="s">
        <v>902</v>
      </c>
      <c r="D4" s="36" t="s">
        <v>903</v>
      </c>
    </row>
    <row r="5" ht="22.95" customHeight="1" spans="1:4">
      <c r="A5" s="37" t="s">
        <v>879</v>
      </c>
      <c r="B5" s="38"/>
      <c r="C5" s="38">
        <f>SUM(C6:C9)</f>
        <v>12687</v>
      </c>
      <c r="D5" s="39"/>
    </row>
    <row r="6" ht="22.95" customHeight="1" spans="1:4">
      <c r="A6" s="40" t="s">
        <v>904</v>
      </c>
      <c r="B6" s="38"/>
      <c r="C6" s="38">
        <v>12233</v>
      </c>
      <c r="D6" s="39"/>
    </row>
    <row r="7" ht="22.95" customHeight="1" spans="1:4">
      <c r="A7" s="40" t="s">
        <v>905</v>
      </c>
      <c r="B7" s="38"/>
      <c r="C7" s="38"/>
      <c r="D7" s="39"/>
    </row>
    <row r="8" ht="22.95" customHeight="1" spans="1:4">
      <c r="A8" s="40" t="s">
        <v>906</v>
      </c>
      <c r="B8" s="38"/>
      <c r="C8" s="38">
        <v>94</v>
      </c>
      <c r="D8" s="39"/>
    </row>
    <row r="9" ht="22.95" customHeight="1" spans="1:4">
      <c r="A9" s="40" t="s">
        <v>907</v>
      </c>
      <c r="B9" s="38"/>
      <c r="C9" s="38">
        <v>360</v>
      </c>
      <c r="D9" s="39"/>
    </row>
    <row r="10" ht="22.95" customHeight="1" spans="1:4">
      <c r="A10" s="37" t="s">
        <v>880</v>
      </c>
      <c r="B10" s="41">
        <f>SUM(B11:B14)</f>
        <v>8421</v>
      </c>
      <c r="C10" s="41">
        <f>SUM(C11:C14)</f>
        <v>7834</v>
      </c>
      <c r="D10" s="42">
        <f>B10/C10*100</f>
        <v>107.49</v>
      </c>
    </row>
    <row r="11" ht="22.95" customHeight="1" spans="1:4">
      <c r="A11" s="43" t="s">
        <v>908</v>
      </c>
      <c r="B11" s="41">
        <v>7875</v>
      </c>
      <c r="C11" s="44">
        <v>7398</v>
      </c>
      <c r="D11" s="42">
        <f t="shared" ref="D11:D17" si="0">B11/C11*100</f>
        <v>106.45</v>
      </c>
    </row>
    <row r="12" ht="22.95" customHeight="1" spans="1:4">
      <c r="A12" s="43" t="s">
        <v>909</v>
      </c>
      <c r="B12" s="41">
        <v>166</v>
      </c>
      <c r="C12" s="44">
        <v>137</v>
      </c>
      <c r="D12" s="42">
        <f t="shared" si="0"/>
        <v>121.17</v>
      </c>
    </row>
    <row r="13" ht="22.95" customHeight="1" spans="1:4">
      <c r="A13" s="43" t="s">
        <v>910</v>
      </c>
      <c r="B13" s="41">
        <v>379</v>
      </c>
      <c r="C13" s="44">
        <v>297</v>
      </c>
      <c r="D13" s="42">
        <f t="shared" si="0"/>
        <v>127.61</v>
      </c>
    </row>
    <row r="14" ht="22.95" customHeight="1" spans="1:4">
      <c r="A14" s="43" t="s">
        <v>911</v>
      </c>
      <c r="B14" s="41">
        <v>1</v>
      </c>
      <c r="C14" s="44">
        <v>2</v>
      </c>
      <c r="D14" s="42">
        <f t="shared" si="0"/>
        <v>50</v>
      </c>
    </row>
    <row r="15" ht="22.95" customHeight="1" spans="1:4">
      <c r="A15" s="37" t="s">
        <v>881</v>
      </c>
      <c r="B15" s="41">
        <f>SUM(B16:B17)</f>
        <v>18660</v>
      </c>
      <c r="C15" s="41">
        <f>SUM(C16:C17)</f>
        <v>17041</v>
      </c>
      <c r="D15" s="42">
        <f t="shared" si="0"/>
        <v>109.5</v>
      </c>
    </row>
    <row r="16" ht="22.95" customHeight="1" spans="1:4">
      <c r="A16" s="45" t="s">
        <v>912</v>
      </c>
      <c r="B16" s="41">
        <v>17960</v>
      </c>
      <c r="C16" s="44">
        <v>16991</v>
      </c>
      <c r="D16" s="42">
        <f t="shared" si="0"/>
        <v>105.7</v>
      </c>
    </row>
    <row r="17" ht="22.95" customHeight="1" spans="1:4">
      <c r="A17" s="45" t="s">
        <v>913</v>
      </c>
      <c r="B17" s="41">
        <v>700</v>
      </c>
      <c r="C17" s="44">
        <v>50</v>
      </c>
      <c r="D17" s="42">
        <f t="shared" si="0"/>
        <v>1400</v>
      </c>
    </row>
    <row r="18" ht="22.95" customHeight="1" spans="1:4">
      <c r="A18" s="37" t="s">
        <v>882</v>
      </c>
      <c r="B18" s="41"/>
      <c r="C18" s="44">
        <f>SUM(C19:C21)</f>
        <v>10179</v>
      </c>
      <c r="D18" s="42"/>
    </row>
    <row r="19" ht="22.95" customHeight="1" spans="1:4">
      <c r="A19" s="46" t="s">
        <v>914</v>
      </c>
      <c r="B19" s="41"/>
      <c r="C19" s="44">
        <v>5477</v>
      </c>
      <c r="D19" s="42"/>
    </row>
    <row r="20" ht="22.95" customHeight="1" spans="1:4">
      <c r="A20" s="46" t="s">
        <v>915</v>
      </c>
      <c r="B20" s="41"/>
      <c r="C20" s="44">
        <v>4457</v>
      </c>
      <c r="D20" s="42"/>
    </row>
    <row r="21" ht="22.95" customHeight="1" spans="1:4">
      <c r="A21" s="46" t="s">
        <v>916</v>
      </c>
      <c r="B21" s="41"/>
      <c r="C21" s="44">
        <v>245</v>
      </c>
      <c r="D21" s="42"/>
    </row>
    <row r="22" ht="22.95" customHeight="1" spans="1:4">
      <c r="A22" s="37" t="s">
        <v>883</v>
      </c>
      <c r="B22" s="41"/>
      <c r="C22" s="44"/>
      <c r="D22" s="42"/>
    </row>
    <row r="23" ht="22.95" customHeight="1" spans="1:4">
      <c r="A23" s="47" t="s">
        <v>884</v>
      </c>
      <c r="B23" s="41"/>
      <c r="C23" s="44">
        <f>SUM(C24:C25)</f>
        <v>15667</v>
      </c>
      <c r="D23" s="42"/>
    </row>
    <row r="24" ht="22.95" customHeight="1" spans="1:4">
      <c r="A24" s="48" t="s">
        <v>917</v>
      </c>
      <c r="B24" s="41"/>
      <c r="C24" s="44">
        <v>15293</v>
      </c>
      <c r="D24" s="42"/>
    </row>
    <row r="25" ht="22.95" customHeight="1" spans="1:4">
      <c r="A25" s="48" t="s">
        <v>918</v>
      </c>
      <c r="B25" s="41"/>
      <c r="C25" s="44">
        <v>374</v>
      </c>
      <c r="D25" s="42"/>
    </row>
    <row r="26" ht="22.95" customHeight="1" spans="1:4">
      <c r="A26" s="48" t="s">
        <v>919</v>
      </c>
      <c r="B26" s="41"/>
      <c r="C26" s="44"/>
      <c r="D26" s="42"/>
    </row>
    <row r="27" ht="22.95" customHeight="1" spans="1:4">
      <c r="A27" s="49" t="s">
        <v>885</v>
      </c>
      <c r="B27" s="41"/>
      <c r="C27" s="44"/>
      <c r="D27" s="42"/>
    </row>
    <row r="28" ht="22.95" customHeight="1" spans="1:4">
      <c r="A28" s="50" t="s">
        <v>920</v>
      </c>
      <c r="B28" s="41"/>
      <c r="C28" s="44"/>
      <c r="D28" s="42"/>
    </row>
    <row r="29" ht="22.95" customHeight="1" spans="1:4">
      <c r="A29" s="50" t="s">
        <v>918</v>
      </c>
      <c r="B29" s="41"/>
      <c r="C29" s="44"/>
      <c r="D29" s="42"/>
    </row>
    <row r="30" ht="22.95" customHeight="1" spans="1:4">
      <c r="A30" s="50" t="s">
        <v>921</v>
      </c>
      <c r="B30" s="41"/>
      <c r="C30" s="44"/>
      <c r="D30" s="42"/>
    </row>
    <row r="31" ht="22.95" customHeight="1" spans="1:4">
      <c r="A31" s="47" t="s">
        <v>886</v>
      </c>
      <c r="B31" s="41"/>
      <c r="C31" s="44"/>
      <c r="D31" s="42"/>
    </row>
    <row r="32" ht="22.95" customHeight="1" spans="1:4">
      <c r="A32" s="51" t="s">
        <v>922</v>
      </c>
      <c r="B32" s="41"/>
      <c r="C32" s="44"/>
      <c r="D32" s="42"/>
    </row>
    <row r="33" ht="22.95" customHeight="1" spans="1:4">
      <c r="A33" s="51" t="s">
        <v>918</v>
      </c>
      <c r="B33" s="41"/>
      <c r="C33" s="44"/>
      <c r="D33" s="42"/>
    </row>
    <row r="34" ht="22.95" customHeight="1" spans="1:4">
      <c r="A34" s="51" t="s">
        <v>923</v>
      </c>
      <c r="B34" s="41"/>
      <c r="C34" s="44"/>
      <c r="D34" s="42"/>
    </row>
    <row r="35" ht="22.95" customHeight="1" spans="1:4">
      <c r="A35" s="37" t="s">
        <v>887</v>
      </c>
      <c r="B35" s="41"/>
      <c r="C35" s="44">
        <v>535</v>
      </c>
      <c r="D35" s="42"/>
    </row>
    <row r="36" ht="22.95" customHeight="1" spans="1:4">
      <c r="A36" s="52" t="s">
        <v>924</v>
      </c>
      <c r="B36" s="41"/>
      <c r="C36" s="44"/>
      <c r="D36" s="42"/>
    </row>
    <row r="37" ht="22.95" customHeight="1" spans="1:4">
      <c r="A37" s="52" t="s">
        <v>925</v>
      </c>
      <c r="B37" s="41"/>
      <c r="C37" s="44">
        <v>535</v>
      </c>
      <c r="D37" s="42"/>
    </row>
    <row r="38" ht="22.95" customHeight="1" spans="1:4">
      <c r="A38" s="52" t="s">
        <v>926</v>
      </c>
      <c r="B38" s="41"/>
      <c r="C38" s="44">
        <v>0</v>
      </c>
      <c r="D38" s="42"/>
    </row>
    <row r="39" ht="22.95" customHeight="1" spans="1:4">
      <c r="A39" s="52" t="s">
        <v>927</v>
      </c>
      <c r="B39" s="41"/>
      <c r="C39" s="44"/>
      <c r="D39" s="42"/>
    </row>
    <row r="40" ht="22.95" customHeight="1" spans="1:4">
      <c r="A40" s="52" t="s">
        <v>928</v>
      </c>
      <c r="B40" s="41"/>
      <c r="C40" s="44"/>
      <c r="D40" s="42"/>
    </row>
    <row r="41" ht="22.95" customHeight="1" spans="1:4">
      <c r="A41" s="37" t="s">
        <v>888</v>
      </c>
      <c r="B41" s="41"/>
      <c r="C41" s="44">
        <f>SUM(C42:C46)</f>
        <v>192</v>
      </c>
      <c r="D41" s="42"/>
    </row>
    <row r="42" ht="22.95" customHeight="1" spans="1:4">
      <c r="A42" s="53" t="s">
        <v>929</v>
      </c>
      <c r="B42" s="41"/>
      <c r="C42" s="44">
        <v>83</v>
      </c>
      <c r="D42" s="42"/>
    </row>
    <row r="43" ht="22.95" customHeight="1" spans="1:4">
      <c r="A43" s="53" t="s">
        <v>930</v>
      </c>
      <c r="B43" s="41"/>
      <c r="C43" s="44">
        <v>29</v>
      </c>
      <c r="D43" s="42"/>
    </row>
    <row r="44" ht="22.95" customHeight="1" spans="1:4">
      <c r="A44" s="53" t="s">
        <v>906</v>
      </c>
      <c r="B44" s="41"/>
      <c r="C44" s="44"/>
      <c r="D44" s="42"/>
    </row>
    <row r="45" ht="22.95" customHeight="1" spans="1:4">
      <c r="A45" s="53" t="s">
        <v>931</v>
      </c>
      <c r="B45" s="41"/>
      <c r="C45" s="44"/>
      <c r="D45" s="42"/>
    </row>
    <row r="46" ht="22.95" customHeight="1" spans="1:4">
      <c r="A46" s="53" t="s">
        <v>932</v>
      </c>
      <c r="B46" s="41"/>
      <c r="C46" s="44">
        <v>80</v>
      </c>
      <c r="D46" s="42"/>
    </row>
    <row r="47" ht="22.95" customHeight="1" spans="1:4">
      <c r="A47" s="37" t="s">
        <v>889</v>
      </c>
      <c r="B47" s="41"/>
      <c r="C47" s="44">
        <f>SUM(C49:C50)</f>
        <v>552</v>
      </c>
      <c r="D47" s="42"/>
    </row>
    <row r="48" ht="22.95" customHeight="1" spans="1:4">
      <c r="A48" s="54" t="s">
        <v>933</v>
      </c>
      <c r="B48" s="41"/>
      <c r="C48" s="44"/>
      <c r="D48" s="42"/>
    </row>
    <row r="49" ht="22.95" customHeight="1" spans="1:4">
      <c r="A49" s="54" t="s">
        <v>934</v>
      </c>
      <c r="B49" s="41"/>
      <c r="C49" s="44">
        <v>235</v>
      </c>
      <c r="D49" s="42"/>
    </row>
    <row r="50" ht="22.95" customHeight="1" spans="1:4">
      <c r="A50" s="54" t="s">
        <v>935</v>
      </c>
      <c r="B50" s="41"/>
      <c r="C50" s="44">
        <v>317</v>
      </c>
      <c r="D50" s="42"/>
    </row>
    <row r="51" ht="22.95" customHeight="1" spans="1:4">
      <c r="A51" s="54" t="s">
        <v>936</v>
      </c>
      <c r="B51" s="41"/>
      <c r="C51" s="44"/>
      <c r="D51" s="42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31" workbookViewId="0">
      <selection activeCell="K17" sqref="K17"/>
    </sheetView>
  </sheetViews>
  <sheetFormatPr defaultColWidth="9" defaultRowHeight="14.25" outlineLevelCol="4"/>
  <cols>
    <col min="1" max="1" width="40.2" customWidth="1"/>
    <col min="2" max="2" width="15.4" customWidth="1"/>
    <col min="3" max="3" width="12.1" customWidth="1"/>
    <col min="4" max="5" width="11.4" customWidth="1"/>
  </cols>
  <sheetData>
    <row r="1" ht="24.75" customHeight="1" spans="1:1">
      <c r="A1" s="12" t="s">
        <v>937</v>
      </c>
    </row>
    <row r="2" ht="37.5" customHeight="1" spans="1:5">
      <c r="A2" s="13" t="s">
        <v>938</v>
      </c>
      <c r="B2" s="13"/>
      <c r="C2" s="13"/>
      <c r="D2" s="13"/>
      <c r="E2" s="13"/>
    </row>
    <row r="3" ht="24.75" customHeight="1" spans="1:5">
      <c r="A3" s="14"/>
      <c r="B3" s="14"/>
      <c r="C3" s="14"/>
      <c r="D3" s="14"/>
      <c r="E3" s="15" t="s">
        <v>57</v>
      </c>
    </row>
    <row r="4" ht="21.75" customHeight="1" spans="1:5">
      <c r="A4" s="16" t="s">
        <v>939</v>
      </c>
      <c r="B4" s="16" t="s">
        <v>940</v>
      </c>
      <c r="C4" s="17" t="s">
        <v>941</v>
      </c>
      <c r="D4" s="18" t="s">
        <v>942</v>
      </c>
      <c r="E4" s="18"/>
    </row>
    <row r="5" ht="32.4" customHeight="1" spans="1:5">
      <c r="A5" s="16"/>
      <c r="B5" s="16"/>
      <c r="C5" s="17"/>
      <c r="D5" s="18" t="s">
        <v>943</v>
      </c>
      <c r="E5" s="18" t="s">
        <v>944</v>
      </c>
    </row>
    <row r="6" ht="24.9" customHeight="1" spans="1:5">
      <c r="A6" s="19" t="s">
        <v>108</v>
      </c>
      <c r="B6" s="20">
        <v>0</v>
      </c>
      <c r="C6" s="20">
        <v>0</v>
      </c>
      <c r="D6" s="20">
        <v>0</v>
      </c>
      <c r="E6" s="20">
        <v>0</v>
      </c>
    </row>
    <row r="7" ht="24.9" customHeight="1" spans="1:5">
      <c r="A7" s="21" t="s">
        <v>945</v>
      </c>
      <c r="B7" s="20">
        <v>0</v>
      </c>
      <c r="C7" s="20">
        <v>0</v>
      </c>
      <c r="D7" s="20">
        <v>0</v>
      </c>
      <c r="E7" s="20">
        <v>0</v>
      </c>
    </row>
    <row r="8" ht="24.9" customHeight="1" spans="1:5">
      <c r="A8" s="19" t="s">
        <v>946</v>
      </c>
      <c r="B8" s="20">
        <v>0</v>
      </c>
      <c r="C8" s="20">
        <v>0</v>
      </c>
      <c r="D8" s="20">
        <v>0</v>
      </c>
      <c r="E8" s="20">
        <v>0</v>
      </c>
    </row>
    <row r="9" ht="24.9" customHeight="1" spans="1:5">
      <c r="A9" s="21" t="s">
        <v>945</v>
      </c>
      <c r="B9" s="20">
        <v>0</v>
      </c>
      <c r="C9" s="20">
        <v>0</v>
      </c>
      <c r="D9" s="20">
        <v>0</v>
      </c>
      <c r="E9" s="20">
        <v>0</v>
      </c>
    </row>
    <row r="10" ht="24.9" customHeight="1" spans="1:5">
      <c r="A10" s="19" t="s">
        <v>947</v>
      </c>
      <c r="B10" s="20">
        <v>0</v>
      </c>
      <c r="C10" s="20">
        <v>0</v>
      </c>
      <c r="D10" s="20">
        <v>0</v>
      </c>
      <c r="E10" s="20">
        <v>0</v>
      </c>
    </row>
    <row r="11" ht="24.9" customHeight="1" spans="1:5">
      <c r="A11" s="21" t="s">
        <v>945</v>
      </c>
      <c r="B11" s="20">
        <v>0</v>
      </c>
      <c r="C11" s="20">
        <v>0</v>
      </c>
      <c r="D11" s="20">
        <v>0</v>
      </c>
      <c r="E11" s="20">
        <v>0</v>
      </c>
    </row>
    <row r="12" ht="24.9" customHeight="1" spans="1:5">
      <c r="A12" s="19" t="s">
        <v>948</v>
      </c>
      <c r="B12" s="20">
        <v>0</v>
      </c>
      <c r="C12" s="20">
        <v>0</v>
      </c>
      <c r="D12" s="20">
        <v>0</v>
      </c>
      <c r="E12" s="20">
        <v>0</v>
      </c>
    </row>
    <row r="13" ht="24.9" customHeight="1" spans="1:5">
      <c r="A13" s="21" t="s">
        <v>945</v>
      </c>
      <c r="B13" s="20">
        <v>0</v>
      </c>
      <c r="C13" s="20">
        <v>0</v>
      </c>
      <c r="D13" s="20">
        <v>0</v>
      </c>
      <c r="E13" s="20">
        <v>0</v>
      </c>
    </row>
    <row r="14" ht="24.9" customHeight="1" spans="1:5">
      <c r="A14" s="19" t="s">
        <v>949</v>
      </c>
      <c r="B14" s="20">
        <v>0</v>
      </c>
      <c r="C14" s="20">
        <v>0</v>
      </c>
      <c r="D14" s="20">
        <v>0</v>
      </c>
      <c r="E14" s="20">
        <v>0</v>
      </c>
    </row>
    <row r="15" ht="24.9" customHeight="1" spans="1:5">
      <c r="A15" s="21" t="s">
        <v>945</v>
      </c>
      <c r="B15" s="20">
        <v>0</v>
      </c>
      <c r="C15" s="20">
        <v>0</v>
      </c>
      <c r="D15" s="20">
        <v>0</v>
      </c>
      <c r="E15" s="20">
        <v>0</v>
      </c>
    </row>
    <row r="16" ht="24.9" customHeight="1" spans="1:5">
      <c r="A16" s="19" t="s">
        <v>950</v>
      </c>
      <c r="B16" s="20">
        <v>0</v>
      </c>
      <c r="C16" s="20">
        <v>0</v>
      </c>
      <c r="D16" s="20">
        <v>0</v>
      </c>
      <c r="E16" s="20">
        <v>0</v>
      </c>
    </row>
    <row r="17" ht="24.9" customHeight="1" spans="1:5">
      <c r="A17" s="21" t="s">
        <v>945</v>
      </c>
      <c r="B17" s="20">
        <v>0</v>
      </c>
      <c r="C17" s="20">
        <v>0</v>
      </c>
      <c r="D17" s="20">
        <v>0</v>
      </c>
      <c r="E17" s="20">
        <v>0</v>
      </c>
    </row>
    <row r="18" ht="24.9" customHeight="1" spans="1:5">
      <c r="A18" s="19" t="s">
        <v>951</v>
      </c>
      <c r="B18" s="20">
        <v>0</v>
      </c>
      <c r="C18" s="20">
        <v>0</v>
      </c>
      <c r="D18" s="20">
        <v>0</v>
      </c>
      <c r="E18" s="20">
        <v>0</v>
      </c>
    </row>
    <row r="19" ht="24.9" customHeight="1" spans="1:5">
      <c r="A19" s="21" t="s">
        <v>945</v>
      </c>
      <c r="B19" s="20">
        <v>0</v>
      </c>
      <c r="C19" s="20">
        <v>0</v>
      </c>
      <c r="D19" s="20">
        <v>0</v>
      </c>
      <c r="E19" s="20">
        <v>0</v>
      </c>
    </row>
    <row r="20" ht="24.9" customHeight="1" spans="1:5">
      <c r="A20" s="19" t="s">
        <v>952</v>
      </c>
      <c r="B20" s="20">
        <v>0</v>
      </c>
      <c r="C20" s="20">
        <v>0</v>
      </c>
      <c r="D20" s="20">
        <v>0</v>
      </c>
      <c r="E20" s="20">
        <v>0</v>
      </c>
    </row>
    <row r="21" ht="24.9" customHeight="1" spans="1:5">
      <c r="A21" s="21" t="s">
        <v>945</v>
      </c>
      <c r="B21" s="20">
        <v>0</v>
      </c>
      <c r="C21" s="20">
        <v>0</v>
      </c>
      <c r="D21" s="20">
        <v>0</v>
      </c>
      <c r="E21" s="20">
        <v>0</v>
      </c>
    </row>
    <row r="22" ht="24.9" customHeight="1" spans="1:5">
      <c r="A22" s="19" t="s">
        <v>953</v>
      </c>
      <c r="B22" s="20">
        <v>0</v>
      </c>
      <c r="C22" s="20">
        <v>0</v>
      </c>
      <c r="D22" s="20">
        <v>0</v>
      </c>
      <c r="E22" s="20">
        <v>0</v>
      </c>
    </row>
    <row r="23" ht="24.9" customHeight="1" spans="1:5">
      <c r="A23" s="21" t="s">
        <v>945</v>
      </c>
      <c r="B23" s="20">
        <v>0</v>
      </c>
      <c r="C23" s="20">
        <v>0</v>
      </c>
      <c r="D23" s="20">
        <v>0</v>
      </c>
      <c r="E23" s="20">
        <v>0</v>
      </c>
    </row>
    <row r="24" ht="24.9" customHeight="1" spans="1:5">
      <c r="A24" s="19" t="s">
        <v>954</v>
      </c>
      <c r="B24" s="20">
        <v>0</v>
      </c>
      <c r="C24" s="20">
        <v>0</v>
      </c>
      <c r="D24" s="20">
        <v>0</v>
      </c>
      <c r="E24" s="20">
        <v>0</v>
      </c>
    </row>
    <row r="25" ht="24.9" customHeight="1" spans="1:5">
      <c r="A25" s="21" t="s">
        <v>945</v>
      </c>
      <c r="B25" s="20">
        <v>0</v>
      </c>
      <c r="C25" s="20">
        <v>0</v>
      </c>
      <c r="D25" s="20">
        <v>0</v>
      </c>
      <c r="E25" s="20">
        <v>0</v>
      </c>
    </row>
    <row r="26" ht="24.9" customHeight="1" spans="1:5">
      <c r="A26" s="19" t="s">
        <v>955</v>
      </c>
      <c r="B26" s="20">
        <v>0</v>
      </c>
      <c r="C26" s="20">
        <v>0</v>
      </c>
      <c r="D26" s="20">
        <v>0</v>
      </c>
      <c r="E26" s="20">
        <v>0</v>
      </c>
    </row>
    <row r="27" ht="24.9" customHeight="1" spans="1:5">
      <c r="A27" s="21" t="s">
        <v>945</v>
      </c>
      <c r="B27" s="20">
        <v>0</v>
      </c>
      <c r="C27" s="20">
        <v>0</v>
      </c>
      <c r="D27" s="20">
        <v>0</v>
      </c>
      <c r="E27" s="20">
        <v>0</v>
      </c>
    </row>
    <row r="28" ht="24.9" customHeight="1" spans="1:5">
      <c r="A28" s="19" t="s">
        <v>956</v>
      </c>
      <c r="B28" s="20">
        <v>0</v>
      </c>
      <c r="C28" s="20">
        <v>0</v>
      </c>
      <c r="D28" s="20">
        <v>0</v>
      </c>
      <c r="E28" s="20">
        <v>0</v>
      </c>
    </row>
    <row r="29" ht="24.9" customHeight="1" spans="1:5">
      <c r="A29" s="21" t="s">
        <v>945</v>
      </c>
      <c r="B29" s="20">
        <v>0</v>
      </c>
      <c r="C29" s="20">
        <v>0</v>
      </c>
      <c r="D29" s="20">
        <v>0</v>
      </c>
      <c r="E29" s="20">
        <v>0</v>
      </c>
    </row>
    <row r="30" ht="24.9" customHeight="1" spans="1:5">
      <c r="A30" s="19" t="s">
        <v>957</v>
      </c>
      <c r="B30" s="20">
        <v>0</v>
      </c>
      <c r="C30" s="20">
        <v>0</v>
      </c>
      <c r="D30" s="20">
        <v>0</v>
      </c>
      <c r="E30" s="20">
        <v>0</v>
      </c>
    </row>
    <row r="31" ht="24.9" customHeight="1" spans="1:5">
      <c r="A31" s="21" t="s">
        <v>945</v>
      </c>
      <c r="B31" s="20">
        <v>0</v>
      </c>
      <c r="C31" s="20">
        <v>0</v>
      </c>
      <c r="D31" s="20">
        <v>0</v>
      </c>
      <c r="E31" s="20">
        <v>0</v>
      </c>
    </row>
    <row r="32" ht="24.9" customHeight="1" spans="1:5">
      <c r="A32" s="19" t="s">
        <v>958</v>
      </c>
      <c r="B32" s="20">
        <v>0</v>
      </c>
      <c r="C32" s="20">
        <v>0</v>
      </c>
      <c r="D32" s="20">
        <v>0</v>
      </c>
      <c r="E32" s="20">
        <v>0</v>
      </c>
    </row>
    <row r="33" ht="24.9" customHeight="1" spans="1:5">
      <c r="A33" s="21" t="s">
        <v>945</v>
      </c>
      <c r="B33" s="20">
        <v>0</v>
      </c>
      <c r="C33" s="20">
        <v>0</v>
      </c>
      <c r="D33" s="20">
        <v>0</v>
      </c>
      <c r="E33" s="20">
        <v>0</v>
      </c>
    </row>
    <row r="34" ht="24.9" customHeight="1" spans="1:5">
      <c r="A34" s="19" t="s">
        <v>959</v>
      </c>
      <c r="B34" s="20">
        <v>0</v>
      </c>
      <c r="C34" s="20">
        <v>0</v>
      </c>
      <c r="D34" s="20">
        <v>0</v>
      </c>
      <c r="E34" s="20">
        <v>0</v>
      </c>
    </row>
    <row r="35" ht="24.9" customHeight="1" spans="1:5">
      <c r="A35" s="21" t="s">
        <v>945</v>
      </c>
      <c r="B35" s="20">
        <v>0</v>
      </c>
      <c r="C35" s="20">
        <v>0</v>
      </c>
      <c r="D35" s="20">
        <v>0</v>
      </c>
      <c r="E35" s="20">
        <v>0</v>
      </c>
    </row>
    <row r="36" ht="24.9" customHeight="1" spans="1:5">
      <c r="A36" s="19" t="s">
        <v>960</v>
      </c>
      <c r="B36" s="20">
        <v>0</v>
      </c>
      <c r="C36" s="20">
        <v>0</v>
      </c>
      <c r="D36" s="20">
        <v>0</v>
      </c>
      <c r="E36" s="20">
        <v>0</v>
      </c>
    </row>
    <row r="37" ht="24.9" customHeight="1" spans="1:5">
      <c r="A37" s="21" t="s">
        <v>945</v>
      </c>
      <c r="B37" s="20">
        <v>0</v>
      </c>
      <c r="C37" s="20">
        <v>0</v>
      </c>
      <c r="D37" s="20">
        <v>0</v>
      </c>
      <c r="E37" s="20">
        <v>0</v>
      </c>
    </row>
    <row r="38" ht="24.9" customHeight="1" spans="1:5">
      <c r="A38" s="19" t="s">
        <v>961</v>
      </c>
      <c r="B38" s="20">
        <v>0</v>
      </c>
      <c r="C38" s="20">
        <v>0</v>
      </c>
      <c r="D38" s="20">
        <v>0</v>
      </c>
      <c r="E38" s="20">
        <v>0</v>
      </c>
    </row>
    <row r="39" ht="24.9" customHeight="1" spans="1:5">
      <c r="A39" s="21" t="s">
        <v>945</v>
      </c>
      <c r="B39" s="20">
        <v>0</v>
      </c>
      <c r="C39" s="20">
        <v>0</v>
      </c>
      <c r="D39" s="20">
        <v>0</v>
      </c>
      <c r="E39" s="20">
        <v>0</v>
      </c>
    </row>
    <row r="40" ht="24.9" customHeight="1" spans="1:5">
      <c r="A40" s="19" t="s">
        <v>962</v>
      </c>
      <c r="B40" s="20">
        <v>0</v>
      </c>
      <c r="C40" s="20">
        <v>0</v>
      </c>
      <c r="D40" s="20">
        <v>0</v>
      </c>
      <c r="E40" s="20">
        <v>0</v>
      </c>
    </row>
    <row r="41" ht="24.9" customHeight="1" spans="1:5">
      <c r="A41" s="21" t="s">
        <v>945</v>
      </c>
      <c r="B41" s="20">
        <v>0</v>
      </c>
      <c r="C41" s="20">
        <v>0</v>
      </c>
      <c r="D41" s="20">
        <v>0</v>
      </c>
      <c r="E41" s="20">
        <v>0</v>
      </c>
    </row>
    <row r="42" ht="23" customHeight="1" spans="1:1">
      <c r="A42" t="s">
        <v>963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0" sqref="C10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="1" customFormat="1" spans="1:1">
      <c r="A1" s="1" t="s">
        <v>964</v>
      </c>
    </row>
    <row r="2" s="1" customFormat="1" ht="29.45" customHeight="1" spans="1:3">
      <c r="A2" s="2" t="s">
        <v>965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966</v>
      </c>
      <c r="B4" s="6"/>
      <c r="C4" s="6" t="s">
        <v>667</v>
      </c>
    </row>
    <row r="5" s="1" customFormat="1" ht="27.75" customHeight="1" spans="1:3">
      <c r="A5" s="7" t="s">
        <v>967</v>
      </c>
      <c r="B5" s="7"/>
      <c r="C5" s="8">
        <v>83665</v>
      </c>
    </row>
    <row r="6" s="1" customFormat="1" ht="27.75" customHeight="1" spans="1:3">
      <c r="A6" s="7" t="s">
        <v>968</v>
      </c>
      <c r="B6" s="7"/>
      <c r="C6" s="8"/>
    </row>
    <row r="7" s="1" customFormat="1" ht="27.75" customHeight="1" spans="1:3">
      <c r="A7" s="7" t="s">
        <v>969</v>
      </c>
      <c r="B7" s="7"/>
      <c r="C7" s="8"/>
    </row>
    <row r="8" s="1" customFormat="1" ht="27.75" customHeight="1" spans="1:3">
      <c r="A8" s="7" t="s">
        <v>970</v>
      </c>
      <c r="B8" s="7"/>
      <c r="C8" s="8"/>
    </row>
    <row r="9" s="1" customFormat="1" ht="27.75" customHeight="1" spans="1:3">
      <c r="A9" s="6" t="s">
        <v>971</v>
      </c>
      <c r="B9" s="6"/>
      <c r="C9" s="6" t="s">
        <v>667</v>
      </c>
    </row>
    <row r="10" s="1" customFormat="1" ht="27.75" customHeight="1" spans="1:3">
      <c r="A10" s="7" t="s">
        <v>972</v>
      </c>
      <c r="B10" s="7"/>
      <c r="C10" s="9">
        <v>92424</v>
      </c>
    </row>
    <row r="11" s="1" customFormat="1" ht="27.75" customHeight="1" spans="1:3">
      <c r="A11" s="7" t="s">
        <v>973</v>
      </c>
      <c r="B11" s="7"/>
      <c r="C11" s="9"/>
    </row>
    <row r="12" s="1" customFormat="1" ht="27.75" customHeight="1" spans="1:3">
      <c r="A12" s="7" t="s">
        <v>974</v>
      </c>
      <c r="B12" s="7"/>
      <c r="C12" s="9"/>
    </row>
    <row r="13" s="1" customFormat="1" ht="54.6" customHeight="1" spans="1:3">
      <c r="A13" s="11" t="s">
        <v>975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9" sqref="C9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="1" customFormat="1" ht="19.5" customHeight="1" spans="1:1">
      <c r="A1" s="1" t="s">
        <v>976</v>
      </c>
    </row>
    <row r="2" s="1" customFormat="1" ht="29.45" customHeight="1" spans="1:3">
      <c r="A2" s="2" t="s">
        <v>977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966</v>
      </c>
      <c r="B4" s="6"/>
      <c r="C4" s="6" t="s">
        <v>667</v>
      </c>
    </row>
    <row r="5" s="1" customFormat="1" ht="27.75" customHeight="1" spans="1:3">
      <c r="A5" s="7" t="s">
        <v>967</v>
      </c>
      <c r="B5" s="7"/>
      <c r="C5" s="8">
        <v>83665</v>
      </c>
    </row>
    <row r="6" s="1" customFormat="1" ht="27.75" customHeight="1" spans="1:3">
      <c r="A6" s="7" t="s">
        <v>968</v>
      </c>
      <c r="B6" s="7"/>
      <c r="C6" s="8"/>
    </row>
    <row r="7" s="1" customFormat="1" ht="27.75" customHeight="1" spans="1:3">
      <c r="A7" s="7" t="s">
        <v>969</v>
      </c>
      <c r="B7" s="7"/>
      <c r="C7" s="8"/>
    </row>
    <row r="8" s="1" customFormat="1" ht="27.75" customHeight="1" spans="1:3">
      <c r="A8" s="7" t="s">
        <v>970</v>
      </c>
      <c r="B8" s="7"/>
      <c r="C8" s="8"/>
    </row>
    <row r="9" s="1" customFormat="1" ht="27.75" customHeight="1" spans="1:3">
      <c r="A9" s="6" t="s">
        <v>971</v>
      </c>
      <c r="B9" s="6"/>
      <c r="C9" s="6" t="s">
        <v>667</v>
      </c>
    </row>
    <row r="10" s="1" customFormat="1" ht="27.75" customHeight="1" spans="1:3">
      <c r="A10" s="7" t="s">
        <v>972</v>
      </c>
      <c r="B10" s="7"/>
      <c r="C10" s="9">
        <v>92424</v>
      </c>
    </row>
    <row r="11" s="1" customFormat="1" ht="27.75" customHeight="1" spans="1:3">
      <c r="A11" s="7" t="s">
        <v>973</v>
      </c>
      <c r="B11" s="7"/>
      <c r="C11" s="9"/>
    </row>
    <row r="12" s="1" customFormat="1" ht="27.75" customHeight="1" spans="1:3">
      <c r="A12" s="7" t="s">
        <v>974</v>
      </c>
      <c r="B12" s="7"/>
      <c r="C12" s="9"/>
    </row>
    <row r="13" s="1" customFormat="1" ht="50.45" customHeight="1" spans="1:3">
      <c r="A13" s="11" t="s">
        <v>975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0" sqref="C10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978</v>
      </c>
    </row>
    <row r="2" s="1" customFormat="1" ht="29.45" customHeight="1" spans="1:3">
      <c r="A2" s="2" t="s">
        <v>979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966</v>
      </c>
      <c r="B4" s="6"/>
      <c r="C4" s="6" t="s">
        <v>667</v>
      </c>
    </row>
    <row r="5" s="1" customFormat="1" ht="29.25" customHeight="1" spans="1:3">
      <c r="A5" s="7" t="s">
        <v>980</v>
      </c>
      <c r="B5" s="7"/>
      <c r="C5" s="8">
        <v>223091</v>
      </c>
    </row>
    <row r="6" s="1" customFormat="1" ht="29.25" customHeight="1" spans="1:3">
      <c r="A6" s="7" t="s">
        <v>981</v>
      </c>
      <c r="B6" s="7"/>
      <c r="C6" s="8"/>
    </row>
    <row r="7" s="1" customFormat="1" ht="29.25" customHeight="1" spans="1:3">
      <c r="A7" s="7" t="s">
        <v>982</v>
      </c>
      <c r="B7" s="7"/>
      <c r="C7" s="8"/>
    </row>
    <row r="8" s="1" customFormat="1" ht="29.25" customHeight="1" spans="1:3">
      <c r="A8" s="7" t="s">
        <v>983</v>
      </c>
      <c r="B8" s="7"/>
      <c r="C8" s="8"/>
    </row>
    <row r="9" s="1" customFormat="1" ht="29.25" customHeight="1" spans="1:3">
      <c r="A9" s="6" t="s">
        <v>971</v>
      </c>
      <c r="B9" s="6"/>
      <c r="C9" s="6" t="s">
        <v>667</v>
      </c>
    </row>
    <row r="10" s="1" customFormat="1" ht="29.25" customHeight="1" spans="1:3">
      <c r="A10" s="7" t="s">
        <v>984</v>
      </c>
      <c r="B10" s="7"/>
      <c r="C10" s="9">
        <v>244560</v>
      </c>
    </row>
    <row r="11" s="1" customFormat="1" ht="29.25" customHeight="1" spans="1:3">
      <c r="A11" s="7" t="s">
        <v>985</v>
      </c>
      <c r="B11" s="7"/>
      <c r="C11" s="9"/>
    </row>
    <row r="12" s="1" customFormat="1" ht="29.25" customHeight="1" spans="1:3">
      <c r="A12" s="7" t="s">
        <v>986</v>
      </c>
      <c r="B12" s="7"/>
      <c r="C12" s="9"/>
    </row>
    <row r="13" s="1" customFormat="1" spans="1:3">
      <c r="A13" s="3"/>
      <c r="B13" s="3"/>
      <c r="C13" s="3"/>
    </row>
    <row r="14" s="1" customFormat="1" ht="49.9" customHeight="1" spans="1:3">
      <c r="A14" s="10" t="s">
        <v>975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12" sqref="H1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987</v>
      </c>
    </row>
    <row r="2" s="1" customFormat="1" ht="29.45" customHeight="1" spans="1:3">
      <c r="A2" s="2" t="s">
        <v>988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966</v>
      </c>
      <c r="B4" s="6"/>
      <c r="C4" s="6" t="s">
        <v>667</v>
      </c>
    </row>
    <row r="5" s="1" customFormat="1" ht="29.25" customHeight="1" spans="1:3">
      <c r="A5" s="7" t="s">
        <v>980</v>
      </c>
      <c r="B5" s="7"/>
      <c r="C5" s="8">
        <v>223091</v>
      </c>
    </row>
    <row r="6" s="1" customFormat="1" ht="29.25" customHeight="1" spans="1:3">
      <c r="A6" s="7" t="s">
        <v>981</v>
      </c>
      <c r="B6" s="7"/>
      <c r="C6" s="8"/>
    </row>
    <row r="7" s="1" customFormat="1" ht="29.25" customHeight="1" spans="1:3">
      <c r="A7" s="7" t="s">
        <v>982</v>
      </c>
      <c r="B7" s="7"/>
      <c r="C7" s="8"/>
    </row>
    <row r="8" s="1" customFormat="1" ht="29.25" customHeight="1" spans="1:3">
      <c r="A8" s="7" t="s">
        <v>983</v>
      </c>
      <c r="B8" s="7"/>
      <c r="C8" s="8"/>
    </row>
    <row r="9" s="1" customFormat="1" ht="29.25" customHeight="1" spans="1:3">
      <c r="A9" s="6" t="s">
        <v>971</v>
      </c>
      <c r="B9" s="6"/>
      <c r="C9" s="6" t="s">
        <v>667</v>
      </c>
    </row>
    <row r="10" s="1" customFormat="1" ht="29.25" customHeight="1" spans="1:3">
      <c r="A10" s="7" t="s">
        <v>984</v>
      </c>
      <c r="B10" s="7"/>
      <c r="C10" s="9">
        <v>244560</v>
      </c>
    </row>
    <row r="11" s="1" customFormat="1" ht="29.25" customHeight="1" spans="1:3">
      <c r="A11" s="7" t="s">
        <v>989</v>
      </c>
      <c r="B11" s="7"/>
      <c r="C11" s="9"/>
    </row>
    <row r="12" s="1" customFormat="1" ht="29.25" customHeight="1" spans="1:3">
      <c r="A12" s="7" t="s">
        <v>986</v>
      </c>
      <c r="B12" s="7"/>
      <c r="C12" s="9"/>
    </row>
    <row r="13" s="1" customFormat="1" spans="1:3">
      <c r="A13" s="3"/>
      <c r="B13" s="3"/>
      <c r="C13" s="3"/>
    </row>
    <row r="14" s="1" customFormat="1" ht="49.9" customHeight="1" spans="1:3">
      <c r="A14" s="10" t="s">
        <v>975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G22" sqref="G22"/>
    </sheetView>
  </sheetViews>
  <sheetFormatPr defaultColWidth="9" defaultRowHeight="14.25" outlineLevelCol="6"/>
  <cols>
    <col min="1" max="1" width="38.4" customWidth="1"/>
    <col min="2" max="2" width="12.1" style="211" customWidth="1"/>
    <col min="3" max="3" width="13.4" style="211" customWidth="1"/>
    <col min="4" max="4" width="15.1" style="130" customWidth="1"/>
  </cols>
  <sheetData>
    <row r="1" ht="18" customHeight="1" spans="1:2">
      <c r="A1" s="214" t="s">
        <v>103</v>
      </c>
      <c r="B1" s="215"/>
    </row>
    <row r="2" ht="21" spans="1:4">
      <c r="A2" s="218" t="s">
        <v>104</v>
      </c>
      <c r="B2" s="256"/>
      <c r="C2" s="256"/>
      <c r="D2" s="219"/>
    </row>
    <row r="3" spans="1:4">
      <c r="A3" s="220"/>
      <c r="B3" s="215"/>
      <c r="D3" s="200" t="s">
        <v>57</v>
      </c>
    </row>
    <row r="4" ht="42.6" customHeight="1" spans="1:4">
      <c r="A4" s="16" t="s">
        <v>105</v>
      </c>
      <c r="B4" s="223" t="s">
        <v>59</v>
      </c>
      <c r="C4" s="257" t="s">
        <v>106</v>
      </c>
      <c r="D4" s="36" t="s">
        <v>107</v>
      </c>
    </row>
    <row r="5" spans="1:4">
      <c r="A5" s="19" t="s">
        <v>108</v>
      </c>
      <c r="B5" s="258">
        <v>24040</v>
      </c>
      <c r="C5" s="258">
        <v>20742</v>
      </c>
      <c r="D5" s="258">
        <f>B5/C5*100</f>
        <v>116</v>
      </c>
    </row>
    <row r="6" spans="1:4">
      <c r="A6" s="19" t="s">
        <v>109</v>
      </c>
      <c r="B6" s="258"/>
      <c r="C6" s="258"/>
      <c r="D6" s="258"/>
    </row>
    <row r="7" spans="1:4">
      <c r="A7" s="19" t="s">
        <v>110</v>
      </c>
      <c r="B7" s="258">
        <v>438</v>
      </c>
      <c r="C7" s="258">
        <v>241</v>
      </c>
      <c r="D7" s="258">
        <f t="shared" ref="D6:D29" si="0">B7/C7*100</f>
        <v>182</v>
      </c>
    </row>
    <row r="8" spans="1:4">
      <c r="A8" s="19" t="s">
        <v>111</v>
      </c>
      <c r="B8" s="258">
        <v>10648</v>
      </c>
      <c r="C8" s="258">
        <v>11263</v>
      </c>
      <c r="D8" s="258">
        <f t="shared" si="0"/>
        <v>95</v>
      </c>
    </row>
    <row r="9" spans="1:7">
      <c r="A9" s="19" t="s">
        <v>112</v>
      </c>
      <c r="B9" s="258">
        <v>50241</v>
      </c>
      <c r="C9" s="258">
        <v>45828</v>
      </c>
      <c r="D9" s="258">
        <f t="shared" si="0"/>
        <v>110</v>
      </c>
      <c r="G9" s="133"/>
    </row>
    <row r="10" spans="1:4">
      <c r="A10" s="19" t="s">
        <v>113</v>
      </c>
      <c r="B10" s="258">
        <v>1174</v>
      </c>
      <c r="C10" s="258">
        <v>398</v>
      </c>
      <c r="D10" s="258">
        <f t="shared" si="0"/>
        <v>295</v>
      </c>
    </row>
    <row r="11" spans="1:4">
      <c r="A11" s="19" t="s">
        <v>114</v>
      </c>
      <c r="B11" s="258">
        <v>3903</v>
      </c>
      <c r="C11" s="258">
        <v>1762</v>
      </c>
      <c r="D11" s="258">
        <f t="shared" si="0"/>
        <v>222</v>
      </c>
    </row>
    <row r="12" spans="1:4">
      <c r="A12" s="19" t="s">
        <v>115</v>
      </c>
      <c r="B12" s="258">
        <v>37543</v>
      </c>
      <c r="C12" s="258">
        <v>25149</v>
      </c>
      <c r="D12" s="258">
        <f t="shared" si="0"/>
        <v>149</v>
      </c>
    </row>
    <row r="13" spans="1:4">
      <c r="A13" s="19" t="s">
        <v>116</v>
      </c>
      <c r="B13" s="258">
        <v>12638</v>
      </c>
      <c r="C13" s="258">
        <v>11265</v>
      </c>
      <c r="D13" s="258">
        <f t="shared" si="0"/>
        <v>112</v>
      </c>
    </row>
    <row r="14" spans="1:4">
      <c r="A14" s="19" t="s">
        <v>117</v>
      </c>
      <c r="B14" s="258">
        <v>13553</v>
      </c>
      <c r="C14" s="258">
        <v>8897</v>
      </c>
      <c r="D14" s="258">
        <f t="shared" si="0"/>
        <v>152</v>
      </c>
    </row>
    <row r="15" spans="1:4">
      <c r="A15" s="19" t="s">
        <v>118</v>
      </c>
      <c r="B15" s="258">
        <v>9747</v>
      </c>
      <c r="C15" s="258">
        <v>6625</v>
      </c>
      <c r="D15" s="258">
        <f t="shared" si="0"/>
        <v>147</v>
      </c>
    </row>
    <row r="16" spans="1:4">
      <c r="A16" s="19" t="s">
        <v>119</v>
      </c>
      <c r="B16" s="258">
        <v>48609</v>
      </c>
      <c r="C16" s="258">
        <v>24303</v>
      </c>
      <c r="D16" s="258">
        <f t="shared" si="0"/>
        <v>200</v>
      </c>
    </row>
    <row r="17" spans="1:4">
      <c r="A17" s="19" t="s">
        <v>120</v>
      </c>
      <c r="B17" s="258">
        <v>3524</v>
      </c>
      <c r="C17" s="258">
        <v>1656</v>
      </c>
      <c r="D17" s="258">
        <f t="shared" si="0"/>
        <v>213</v>
      </c>
    </row>
    <row r="18" spans="1:4">
      <c r="A18" s="19" t="s">
        <v>121</v>
      </c>
      <c r="B18" s="258">
        <v>1262</v>
      </c>
      <c r="C18" s="258">
        <v>4721</v>
      </c>
      <c r="D18" s="258">
        <f t="shared" si="0"/>
        <v>27</v>
      </c>
    </row>
    <row r="19" spans="1:4">
      <c r="A19" s="19" t="s">
        <v>122</v>
      </c>
      <c r="B19" s="258">
        <v>820</v>
      </c>
      <c r="C19" s="258">
        <v>1042</v>
      </c>
      <c r="D19" s="258">
        <f t="shared" si="0"/>
        <v>79</v>
      </c>
    </row>
    <row r="20" spans="1:4">
      <c r="A20" s="19" t="s">
        <v>123</v>
      </c>
      <c r="B20" s="258"/>
      <c r="C20" s="258"/>
      <c r="D20" s="258"/>
    </row>
    <row r="21" spans="1:4">
      <c r="A21" s="19" t="s">
        <v>124</v>
      </c>
      <c r="B21" s="258"/>
      <c r="C21" s="258"/>
      <c r="D21" s="258"/>
    </row>
    <row r="22" spans="1:4">
      <c r="A22" s="19" t="s">
        <v>125</v>
      </c>
      <c r="B22" s="258">
        <v>12438</v>
      </c>
      <c r="C22" s="258">
        <v>8690</v>
      </c>
      <c r="D22" s="258">
        <f t="shared" si="0"/>
        <v>143</v>
      </c>
    </row>
    <row r="23" spans="1:4">
      <c r="A23" s="19" t="s">
        <v>126</v>
      </c>
      <c r="B23" s="258">
        <v>935</v>
      </c>
      <c r="C23" s="258"/>
      <c r="D23" s="258"/>
    </row>
    <row r="24" spans="1:4">
      <c r="A24" s="19" t="s">
        <v>127</v>
      </c>
      <c r="B24" s="258">
        <v>7444</v>
      </c>
      <c r="C24" s="258">
        <v>1200</v>
      </c>
      <c r="D24" s="258">
        <f t="shared" ref="D24:D28" si="1">B24/C24*100</f>
        <v>620</v>
      </c>
    </row>
    <row r="25" spans="1:4">
      <c r="A25" s="19" t="s">
        <v>128</v>
      </c>
      <c r="B25" s="258">
        <v>1860</v>
      </c>
      <c r="C25" s="258">
        <v>950</v>
      </c>
      <c r="D25" s="258">
        <f t="shared" si="1"/>
        <v>196</v>
      </c>
    </row>
    <row r="26" spans="1:4">
      <c r="A26" s="19" t="s">
        <v>129</v>
      </c>
      <c r="B26" s="258">
        <v>2000</v>
      </c>
      <c r="C26" s="258"/>
      <c r="D26" s="258"/>
    </row>
    <row r="27" spans="1:4">
      <c r="A27" s="19" t="s">
        <v>130</v>
      </c>
      <c r="B27" s="258">
        <v>66452</v>
      </c>
      <c r="C27" s="258">
        <v>57437</v>
      </c>
      <c r="D27" s="258">
        <f t="shared" si="1"/>
        <v>116</v>
      </c>
    </row>
    <row r="28" spans="1:4">
      <c r="A28" s="19" t="s">
        <v>131</v>
      </c>
      <c r="B28" s="258">
        <v>6333</v>
      </c>
      <c r="C28" s="258">
        <v>6784</v>
      </c>
      <c r="D28" s="258">
        <f t="shared" si="1"/>
        <v>93</v>
      </c>
    </row>
    <row r="29" spans="1:4">
      <c r="A29" s="19" t="s">
        <v>132</v>
      </c>
      <c r="B29" s="258"/>
      <c r="C29" s="258"/>
      <c r="D29" s="258"/>
    </row>
    <row r="30" ht="16.2" customHeight="1" spans="1:4">
      <c r="A30" s="238" t="s">
        <v>133</v>
      </c>
      <c r="B30" s="258">
        <f>SUM(B5:B29)</f>
        <v>315602</v>
      </c>
      <c r="C30" s="258">
        <f>SUM(C5:C29)</f>
        <v>238953</v>
      </c>
      <c r="D30" s="258">
        <f>B30/C30*100</f>
        <v>132</v>
      </c>
    </row>
    <row r="31" ht="15" customHeight="1" spans="1:4">
      <c r="A31" s="239" t="s">
        <v>134</v>
      </c>
      <c r="B31" s="258"/>
      <c r="C31" s="258"/>
      <c r="D31" s="258"/>
    </row>
    <row r="32" ht="15" customHeight="1" spans="1:4">
      <c r="A32" s="239" t="s">
        <v>135</v>
      </c>
      <c r="B32" s="258"/>
      <c r="C32" s="258"/>
      <c r="D32" s="258"/>
    </row>
    <row r="33" ht="15" customHeight="1" spans="1:4">
      <c r="A33" s="228" t="s">
        <v>136</v>
      </c>
      <c r="B33" s="258"/>
      <c r="C33" s="258"/>
      <c r="D33" s="258"/>
    </row>
    <row r="34" ht="15" customHeight="1" spans="1:4">
      <c r="A34" s="228" t="s">
        <v>137</v>
      </c>
      <c r="B34" s="258"/>
      <c r="C34" s="258"/>
      <c r="D34" s="258"/>
    </row>
    <row r="35" ht="15" customHeight="1" spans="1:4">
      <c r="A35" s="230" t="s">
        <v>138</v>
      </c>
      <c r="B35" s="258"/>
      <c r="C35" s="258"/>
      <c r="D35" s="258"/>
    </row>
    <row r="36" ht="15.6" customHeight="1" spans="1:4">
      <c r="A36" s="230" t="s">
        <v>139</v>
      </c>
      <c r="B36" s="258"/>
      <c r="C36" s="258"/>
      <c r="D36" s="258"/>
    </row>
    <row r="37" spans="1:4">
      <c r="A37" s="228" t="s">
        <v>140</v>
      </c>
      <c r="B37" s="258"/>
      <c r="C37" s="258"/>
      <c r="D37" s="258"/>
    </row>
    <row r="38" spans="1:4">
      <c r="A38" s="232" t="s">
        <v>141</v>
      </c>
      <c r="B38" s="258"/>
      <c r="C38" s="258"/>
      <c r="D38" s="258"/>
    </row>
    <row r="39" spans="1:4">
      <c r="A39" s="230" t="s">
        <v>142</v>
      </c>
      <c r="B39" s="258"/>
      <c r="C39" s="258"/>
      <c r="D39" s="258"/>
    </row>
    <row r="40" spans="1:4">
      <c r="A40" s="228" t="s">
        <v>143</v>
      </c>
      <c r="B40" s="258"/>
      <c r="C40" s="258"/>
      <c r="D40" s="258"/>
    </row>
    <row r="41" spans="1:4">
      <c r="A41" s="233" t="s">
        <v>144</v>
      </c>
      <c r="B41" s="258"/>
      <c r="C41" s="258"/>
      <c r="D41" s="258"/>
    </row>
    <row r="42" spans="1:4">
      <c r="A42" s="233" t="s">
        <v>145</v>
      </c>
      <c r="B42" s="258"/>
      <c r="C42" s="258"/>
      <c r="D42" s="258"/>
    </row>
    <row r="43" spans="1:4">
      <c r="A43" s="234" t="s">
        <v>146</v>
      </c>
      <c r="B43" s="258"/>
      <c r="C43" s="258"/>
      <c r="D43" s="258"/>
    </row>
    <row r="44" spans="1:4">
      <c r="A44" s="233" t="s">
        <v>147</v>
      </c>
      <c r="B44" s="258"/>
      <c r="C44" s="258"/>
      <c r="D44" s="258"/>
    </row>
    <row r="45" spans="1:4">
      <c r="A45" s="20" t="s">
        <v>148</v>
      </c>
      <c r="B45" s="227"/>
      <c r="C45" s="259"/>
      <c r="D45" s="260"/>
    </row>
    <row r="46" spans="1:4">
      <c r="A46" s="238" t="s">
        <v>149</v>
      </c>
      <c r="B46" s="227">
        <f>B30+B31+B32</f>
        <v>315602</v>
      </c>
      <c r="C46" s="227">
        <f>C30+C31+C32</f>
        <v>238953</v>
      </c>
      <c r="D46" s="226">
        <f>B46/C46*100</f>
        <v>132.08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G36" sqref="G36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ht="18" customHeight="1" spans="1:2">
      <c r="A1" s="214" t="s">
        <v>150</v>
      </c>
      <c r="B1" s="245"/>
    </row>
    <row r="2" ht="25.2" customHeight="1" spans="1:4">
      <c r="A2" s="218" t="s">
        <v>151</v>
      </c>
      <c r="B2" s="218"/>
      <c r="C2" s="218"/>
      <c r="D2" s="218"/>
    </row>
    <row r="3" spans="1:4">
      <c r="A3" s="220"/>
      <c r="B3" s="245"/>
      <c r="D3" s="221" t="s">
        <v>57</v>
      </c>
    </row>
    <row r="4" ht="47.4" customHeight="1" spans="1:4">
      <c r="A4" s="126" t="s">
        <v>152</v>
      </c>
      <c r="B4" s="126" t="s">
        <v>59</v>
      </c>
      <c r="C4" s="143" t="s">
        <v>60</v>
      </c>
      <c r="D4" s="143" t="s">
        <v>61</v>
      </c>
    </row>
    <row r="5" ht="15.6" customHeight="1" spans="1:4">
      <c r="A5" s="87" t="s">
        <v>62</v>
      </c>
      <c r="B5" s="246">
        <f>SUM(B6:B22)</f>
        <v>138510</v>
      </c>
      <c r="C5" s="246">
        <f>SUM(C6:C22)</f>
        <v>122105</v>
      </c>
      <c r="D5" s="190">
        <f t="shared" ref="D5:D8" si="0">B5/C5*100</f>
        <v>113.44</v>
      </c>
    </row>
    <row r="6" ht="15.6" customHeight="1" spans="1:4">
      <c r="A6" s="92" t="s">
        <v>63</v>
      </c>
      <c r="B6" s="246">
        <v>68000</v>
      </c>
      <c r="C6" s="247">
        <v>65265</v>
      </c>
      <c r="D6" s="190">
        <f t="shared" si="0"/>
        <v>104.19</v>
      </c>
    </row>
    <row r="7" ht="15.6" customHeight="1" spans="1:4">
      <c r="A7" s="92" t="s">
        <v>64</v>
      </c>
      <c r="B7" s="246"/>
      <c r="C7" s="247"/>
      <c r="D7" s="190"/>
    </row>
    <row r="8" ht="15.6" customHeight="1" spans="1:4">
      <c r="A8" s="92" t="s">
        <v>65</v>
      </c>
      <c r="B8" s="246">
        <v>25000</v>
      </c>
      <c r="C8" s="247">
        <v>23613</v>
      </c>
      <c r="D8" s="190">
        <f t="shared" si="0"/>
        <v>105.87</v>
      </c>
    </row>
    <row r="9" ht="15.6" customHeight="1" spans="1:7">
      <c r="A9" s="92" t="s">
        <v>66</v>
      </c>
      <c r="B9" s="246"/>
      <c r="C9" s="247"/>
      <c r="D9" s="190"/>
      <c r="G9" s="133"/>
    </row>
    <row r="10" ht="15.6" customHeight="1" spans="1:4">
      <c r="A10" s="92" t="s">
        <v>67</v>
      </c>
      <c r="B10" s="246">
        <v>4500</v>
      </c>
      <c r="C10" s="247">
        <v>4384</v>
      </c>
      <c r="D10" s="190">
        <f t="shared" ref="D10:D19" si="1">B10/C10*100</f>
        <v>102.65</v>
      </c>
    </row>
    <row r="11" ht="15.6" customHeight="1" spans="1:4">
      <c r="A11" s="92" t="s">
        <v>68</v>
      </c>
      <c r="B11" s="246">
        <v>400</v>
      </c>
      <c r="C11" s="247">
        <v>83</v>
      </c>
      <c r="D11" s="190">
        <f t="shared" si="1"/>
        <v>481.93</v>
      </c>
    </row>
    <row r="12" ht="15.6" customHeight="1" spans="1:4">
      <c r="A12" s="92" t="s">
        <v>69</v>
      </c>
      <c r="B12" s="246">
        <v>8000</v>
      </c>
      <c r="C12" s="247">
        <v>6651</v>
      </c>
      <c r="D12" s="190">
        <f t="shared" si="1"/>
        <v>120.28</v>
      </c>
    </row>
    <row r="13" ht="15.6" customHeight="1" spans="1:4">
      <c r="A13" s="92" t="s">
        <v>70</v>
      </c>
      <c r="B13" s="246">
        <v>6500</v>
      </c>
      <c r="C13" s="247">
        <v>5265</v>
      </c>
      <c r="D13" s="190">
        <f t="shared" si="1"/>
        <v>123.46</v>
      </c>
    </row>
    <row r="14" ht="15.6" customHeight="1" spans="1:4">
      <c r="A14" s="92" t="s">
        <v>71</v>
      </c>
      <c r="B14" s="246">
        <v>3500</v>
      </c>
      <c r="C14" s="247">
        <v>2601</v>
      </c>
      <c r="D14" s="190">
        <f t="shared" si="1"/>
        <v>134.56</v>
      </c>
    </row>
    <row r="15" ht="15.6" customHeight="1" spans="1:4">
      <c r="A15" s="92" t="s">
        <v>72</v>
      </c>
      <c r="B15" s="246">
        <v>2000</v>
      </c>
      <c r="C15" s="247">
        <v>1306</v>
      </c>
      <c r="D15" s="190">
        <f t="shared" si="1"/>
        <v>153.14</v>
      </c>
    </row>
    <row r="16" ht="15.6" customHeight="1" spans="1:4">
      <c r="A16" s="92" t="s">
        <v>73</v>
      </c>
      <c r="B16" s="246">
        <v>2000</v>
      </c>
      <c r="C16" s="247">
        <v>-3716</v>
      </c>
      <c r="D16" s="190">
        <f t="shared" si="1"/>
        <v>-53.82</v>
      </c>
    </row>
    <row r="17" ht="15.6" customHeight="1" spans="1:4">
      <c r="A17" s="92" t="s">
        <v>74</v>
      </c>
      <c r="B17" s="246">
        <v>510</v>
      </c>
      <c r="C17" s="247">
        <v>480</v>
      </c>
      <c r="D17" s="190">
        <f t="shared" si="1"/>
        <v>106.25</v>
      </c>
    </row>
    <row r="18" ht="15.6" customHeight="1" spans="1:4">
      <c r="A18" s="92" t="s">
        <v>75</v>
      </c>
      <c r="B18" s="246">
        <v>1500</v>
      </c>
      <c r="C18" s="247">
        <v>563</v>
      </c>
      <c r="D18" s="190"/>
    </row>
    <row r="19" ht="15.6" customHeight="1" spans="1:4">
      <c r="A19" s="92" t="s">
        <v>76</v>
      </c>
      <c r="B19" s="246">
        <v>9600</v>
      </c>
      <c r="C19" s="247">
        <v>9095</v>
      </c>
      <c r="D19" s="190">
        <f>B19/C19*100</f>
        <v>105.55</v>
      </c>
    </row>
    <row r="20" ht="15.6" customHeight="1" spans="1:4">
      <c r="A20" s="92" t="s">
        <v>77</v>
      </c>
      <c r="B20" s="246">
        <v>7000</v>
      </c>
      <c r="C20" s="247">
        <v>6515</v>
      </c>
      <c r="D20" s="190">
        <f>B20/C20*100</f>
        <v>107.44</v>
      </c>
    </row>
    <row r="21" ht="15.6" customHeight="1" spans="1:4">
      <c r="A21" s="92" t="s">
        <v>78</v>
      </c>
      <c r="B21" s="246"/>
      <c r="C21" s="247"/>
      <c r="D21" s="190"/>
    </row>
    <row r="22" ht="15.6" customHeight="1" spans="1:4">
      <c r="A22" s="92" t="s">
        <v>79</v>
      </c>
      <c r="B22" s="246"/>
      <c r="C22" s="247"/>
      <c r="D22" s="190"/>
    </row>
    <row r="23" ht="15.6" customHeight="1" spans="1:4">
      <c r="A23" s="87" t="s">
        <v>80</v>
      </c>
      <c r="B23" s="246">
        <f>SUM(B24:B31)</f>
        <v>15000</v>
      </c>
      <c r="C23" s="246">
        <f>SUM(C24:C31)</f>
        <v>27369</v>
      </c>
      <c r="D23" s="190">
        <f t="shared" ref="D22:D32" si="2">B23/C23*100</f>
        <v>54.81</v>
      </c>
    </row>
    <row r="24" ht="15.6" customHeight="1" spans="1:4">
      <c r="A24" s="92" t="s">
        <v>81</v>
      </c>
      <c r="B24" s="248">
        <v>7030</v>
      </c>
      <c r="C24" s="247">
        <v>15227</v>
      </c>
      <c r="D24" s="190">
        <f t="shared" si="2"/>
        <v>46.17</v>
      </c>
    </row>
    <row r="25" ht="15.6" customHeight="1" spans="1:4">
      <c r="A25" s="92" t="s">
        <v>82</v>
      </c>
      <c r="B25" s="248">
        <v>1800</v>
      </c>
      <c r="C25" s="247">
        <v>1978</v>
      </c>
      <c r="D25" s="190">
        <f t="shared" si="2"/>
        <v>91</v>
      </c>
    </row>
    <row r="26" ht="15.6" customHeight="1" spans="1:4">
      <c r="A26" s="92" t="s">
        <v>83</v>
      </c>
      <c r="B26" s="248">
        <v>3800</v>
      </c>
      <c r="C26" s="247">
        <v>2276</v>
      </c>
      <c r="D26" s="190">
        <f t="shared" si="2"/>
        <v>166.96</v>
      </c>
    </row>
    <row r="27" ht="15.6" customHeight="1" spans="1:4">
      <c r="A27" s="92" t="s">
        <v>84</v>
      </c>
      <c r="B27" s="248">
        <v>100</v>
      </c>
      <c r="C27" s="247">
        <v>150</v>
      </c>
      <c r="D27" s="190">
        <f t="shared" si="2"/>
        <v>66.67</v>
      </c>
    </row>
    <row r="28" ht="15.6" customHeight="1" spans="1:4">
      <c r="A28" s="92" t="s">
        <v>85</v>
      </c>
      <c r="B28" s="248">
        <v>1010</v>
      </c>
      <c r="C28" s="247">
        <v>3069</v>
      </c>
      <c r="D28" s="190">
        <f t="shared" si="2"/>
        <v>32.91</v>
      </c>
    </row>
    <row r="29" ht="15.6" customHeight="1" spans="1:4">
      <c r="A29" s="92" t="s">
        <v>86</v>
      </c>
      <c r="B29" s="248">
        <v>60</v>
      </c>
      <c r="C29" s="247">
        <v>151</v>
      </c>
      <c r="D29" s="190">
        <f t="shared" si="2"/>
        <v>39.74</v>
      </c>
    </row>
    <row r="30" ht="15.6" customHeight="1" spans="1:4">
      <c r="A30" s="92" t="s">
        <v>87</v>
      </c>
      <c r="B30" s="248">
        <v>1200</v>
      </c>
      <c r="C30" s="247">
        <v>2535</v>
      </c>
      <c r="D30" s="190">
        <f t="shared" si="2"/>
        <v>47.34</v>
      </c>
    </row>
    <row r="31" ht="15.6" customHeight="1" spans="1:4">
      <c r="A31" s="92" t="s">
        <v>88</v>
      </c>
      <c r="B31" s="248"/>
      <c r="C31" s="247">
        <v>1983</v>
      </c>
      <c r="D31" s="190">
        <f t="shared" si="2"/>
        <v>0</v>
      </c>
    </row>
    <row r="32" ht="15.6" customHeight="1" spans="1:4">
      <c r="A32" s="249" t="s">
        <v>89</v>
      </c>
      <c r="B32" s="246">
        <f>B5+B23</f>
        <v>153510</v>
      </c>
      <c r="C32" s="246">
        <f>C5+C23</f>
        <v>149474</v>
      </c>
      <c r="D32" s="190">
        <f t="shared" si="2"/>
        <v>102.7</v>
      </c>
    </row>
    <row r="33" ht="15.6" customHeight="1" spans="1:4">
      <c r="A33" s="250" t="s">
        <v>90</v>
      </c>
      <c r="B33" s="246"/>
      <c r="C33" s="247"/>
      <c r="D33" s="190"/>
    </row>
    <row r="34" ht="15.6" customHeight="1" spans="1:4">
      <c r="A34" s="250" t="s">
        <v>91</v>
      </c>
      <c r="B34" s="248">
        <f>SUM(B35,B39:B44)</f>
        <v>162092</v>
      </c>
      <c r="C34" s="246">
        <f>SUM(C35,C39:C44)</f>
        <v>221515</v>
      </c>
      <c r="D34" s="190">
        <f t="shared" ref="D34:D38" si="3">B34/C34*100</f>
        <v>73.17</v>
      </c>
    </row>
    <row r="35" ht="15.6" customHeight="1" spans="1:4">
      <c r="A35" s="251" t="s">
        <v>92</v>
      </c>
      <c r="B35" s="248">
        <f>SUM(B36:B38)</f>
        <v>102892</v>
      </c>
      <c r="C35" s="248">
        <f>SUM(C36:C38)</f>
        <v>133572</v>
      </c>
      <c r="D35" s="190">
        <f t="shared" si="3"/>
        <v>77.03</v>
      </c>
    </row>
    <row r="36" ht="15.6" customHeight="1" spans="1:4">
      <c r="A36" s="251" t="s">
        <v>93</v>
      </c>
      <c r="B36" s="248">
        <v>18320</v>
      </c>
      <c r="C36" s="247">
        <v>25890</v>
      </c>
      <c r="D36" s="190">
        <f t="shared" si="3"/>
        <v>70.76</v>
      </c>
    </row>
    <row r="37" ht="15.6" customHeight="1" spans="1:4">
      <c r="A37" s="252" t="s">
        <v>94</v>
      </c>
      <c r="B37" s="248">
        <v>15672</v>
      </c>
      <c r="C37" s="247">
        <v>35174</v>
      </c>
      <c r="D37" s="190">
        <f t="shared" si="3"/>
        <v>44.56</v>
      </c>
    </row>
    <row r="38" ht="15.6" customHeight="1" spans="1:4">
      <c r="A38" s="252" t="s">
        <v>95</v>
      </c>
      <c r="B38" s="248">
        <v>68900</v>
      </c>
      <c r="C38" s="247">
        <v>72508</v>
      </c>
      <c r="D38" s="190">
        <f t="shared" si="3"/>
        <v>95.02</v>
      </c>
    </row>
    <row r="39" ht="15.6" customHeight="1" spans="1:4">
      <c r="A39" s="253" t="s">
        <v>96</v>
      </c>
      <c r="B39" s="248"/>
      <c r="C39" s="247"/>
      <c r="D39" s="190"/>
    </row>
    <row r="40" ht="15.6" customHeight="1" spans="1:4">
      <c r="A40" s="252" t="s">
        <v>97</v>
      </c>
      <c r="B40" s="248"/>
      <c r="C40" s="247">
        <v>28580</v>
      </c>
      <c r="D40" s="190"/>
    </row>
    <row r="41" ht="15.6" customHeight="1" spans="1:4">
      <c r="A41" s="251" t="s">
        <v>98</v>
      </c>
      <c r="B41" s="248">
        <v>44000</v>
      </c>
      <c r="C41" s="247">
        <v>34500</v>
      </c>
      <c r="D41" s="190">
        <f>B41/C41*100</f>
        <v>127.54</v>
      </c>
    </row>
    <row r="42" ht="15.6" customHeight="1" spans="1:4">
      <c r="A42" s="252" t="s">
        <v>99</v>
      </c>
      <c r="B42" s="248">
        <v>15200</v>
      </c>
      <c r="C42" s="247">
        <v>11963</v>
      </c>
      <c r="D42" s="190"/>
    </row>
    <row r="43" ht="15.6" customHeight="1" spans="1:4">
      <c r="A43" s="254" t="s">
        <v>100</v>
      </c>
      <c r="B43" s="248"/>
      <c r="C43" s="247">
        <v>12900</v>
      </c>
      <c r="D43" s="190"/>
    </row>
    <row r="44" ht="15.6" customHeight="1" spans="1:4">
      <c r="A44" s="252" t="s">
        <v>101</v>
      </c>
      <c r="B44" s="248"/>
      <c r="C44" s="247"/>
      <c r="D44" s="190"/>
    </row>
    <row r="45" ht="15.6" customHeight="1" spans="1:4">
      <c r="A45" s="249" t="s">
        <v>102</v>
      </c>
      <c r="B45" s="248">
        <f>B32+B33+B34</f>
        <v>315602</v>
      </c>
      <c r="C45" s="246">
        <f>C32+C33+C34</f>
        <v>370989</v>
      </c>
      <c r="D45" s="190">
        <f>B45/C45*100</f>
        <v>85.07</v>
      </c>
    </row>
    <row r="46" spans="1:2">
      <c r="A46" s="255"/>
      <c r="B46" s="245"/>
    </row>
    <row r="47" spans="1:2">
      <c r="A47" s="255"/>
      <c r="B47" s="245"/>
    </row>
    <row r="48" spans="1:2">
      <c r="A48" s="255"/>
      <c r="B48" s="245"/>
    </row>
    <row r="49" spans="1:2">
      <c r="A49" s="245"/>
      <c r="B49" s="245"/>
    </row>
    <row r="50" spans="1:2">
      <c r="A50" s="245"/>
      <c r="B50" s="245"/>
    </row>
    <row r="51" spans="1:2">
      <c r="A51" s="245"/>
      <c r="B51" s="245"/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7"/>
  <sheetViews>
    <sheetView showZeros="0" workbookViewId="0">
      <selection activeCell="B318" sqref="B318"/>
    </sheetView>
  </sheetViews>
  <sheetFormatPr defaultColWidth="9" defaultRowHeight="14.25" outlineLevelCol="7"/>
  <cols>
    <col min="1" max="1" width="49.75" style="12" customWidth="1"/>
    <col min="2" max="2" width="12.1" style="211" customWidth="1"/>
    <col min="3" max="3" width="12.1" style="212" customWidth="1"/>
    <col min="4" max="4" width="12.1" style="213" customWidth="1"/>
    <col min="5" max="5" width="15.1" style="130" hidden="1" customWidth="1"/>
  </cols>
  <sheetData>
    <row r="1" spans="1:4">
      <c r="A1" s="214" t="s">
        <v>153</v>
      </c>
      <c r="B1" s="215"/>
      <c r="C1" s="216"/>
      <c r="D1" s="217"/>
    </row>
    <row r="2" ht="30" customHeight="1" spans="1:5">
      <c r="A2" s="218" t="s">
        <v>154</v>
      </c>
      <c r="B2" s="218"/>
      <c r="C2" s="218"/>
      <c r="D2" s="219"/>
      <c r="E2" s="218"/>
    </row>
    <row r="3" ht="16" customHeight="1" spans="1:5">
      <c r="A3" s="220"/>
      <c r="B3" s="215"/>
      <c r="C3" s="216"/>
      <c r="D3" s="221" t="s">
        <v>57</v>
      </c>
      <c r="E3" s="200" t="s">
        <v>57</v>
      </c>
    </row>
    <row r="4" ht="51" customHeight="1" spans="1:5">
      <c r="A4" s="16" t="s">
        <v>105</v>
      </c>
      <c r="B4" s="222" t="s">
        <v>59</v>
      </c>
      <c r="C4" s="223" t="s">
        <v>106</v>
      </c>
      <c r="D4" s="36" t="s">
        <v>155</v>
      </c>
      <c r="E4" s="36" t="s">
        <v>155</v>
      </c>
    </row>
    <row r="5" spans="1:5">
      <c r="A5" s="19" t="s">
        <v>108</v>
      </c>
      <c r="B5" s="224">
        <f>SUM(B6,B13,B18,B23,B29,B32,B37,B41,B44,B48,B52,B55,B59,B63,B65,B68,B71,B74,B78,B83,B87,B91,B95)</f>
        <v>24040</v>
      </c>
      <c r="C5" s="224">
        <f>SUM(C6,C13,C18,C23,C29,C32,C37,C41,C44,C48,C52,C55,C59,C63,C65,C68,C71,C74,C78,C83,C87,C91,C95)</f>
        <v>20747</v>
      </c>
      <c r="D5" s="225">
        <f t="shared" ref="D5:D9" si="0">B5/C5*100</f>
        <v>115.87</v>
      </c>
      <c r="E5" s="226">
        <f t="shared" ref="E5:E9" si="1">B5/C5*100</f>
        <v>115.87</v>
      </c>
    </row>
    <row r="6" spans="1:5">
      <c r="A6" s="19" t="s">
        <v>156</v>
      </c>
      <c r="B6" s="227">
        <f>SUM(B7:B12)</f>
        <v>451</v>
      </c>
      <c r="C6" s="227">
        <f>SUM(C7:C12)</f>
        <v>411</v>
      </c>
      <c r="D6" s="225">
        <f t="shared" si="0"/>
        <v>109.73</v>
      </c>
      <c r="E6" s="226">
        <f t="shared" si="1"/>
        <v>109.73</v>
      </c>
    </row>
    <row r="7" spans="1:5">
      <c r="A7" s="19" t="s">
        <v>157</v>
      </c>
      <c r="B7" s="227">
        <v>353</v>
      </c>
      <c r="C7" s="227">
        <v>352</v>
      </c>
      <c r="D7" s="225">
        <f t="shared" si="0"/>
        <v>100.28</v>
      </c>
      <c r="E7" s="226">
        <f t="shared" si="1"/>
        <v>100.28</v>
      </c>
    </row>
    <row r="8" spans="1:5">
      <c r="A8" s="19" t="s">
        <v>158</v>
      </c>
      <c r="B8" s="227">
        <v>5</v>
      </c>
      <c r="C8" s="227">
        <v>5</v>
      </c>
      <c r="D8" s="225">
        <f t="shared" si="0"/>
        <v>100</v>
      </c>
      <c r="E8" s="226">
        <f t="shared" si="1"/>
        <v>100</v>
      </c>
    </row>
    <row r="9" spans="1:8">
      <c r="A9" s="19" t="s">
        <v>159</v>
      </c>
      <c r="B9" s="227">
        <v>18</v>
      </c>
      <c r="C9" s="227">
        <v>18</v>
      </c>
      <c r="D9" s="225">
        <f t="shared" si="0"/>
        <v>100</v>
      </c>
      <c r="E9" s="226">
        <f t="shared" si="1"/>
        <v>100</v>
      </c>
      <c r="H9" s="133"/>
    </row>
    <row r="10" spans="1:8">
      <c r="A10" s="19" t="s">
        <v>160</v>
      </c>
      <c r="B10" s="227">
        <v>6</v>
      </c>
      <c r="C10" s="227"/>
      <c r="D10" s="225"/>
      <c r="E10" s="226"/>
      <c r="H10" s="133"/>
    </row>
    <row r="11" spans="1:8">
      <c r="A11" s="19" t="s">
        <v>161</v>
      </c>
      <c r="B11" s="227">
        <v>39</v>
      </c>
      <c r="C11" s="227"/>
      <c r="D11" s="225"/>
      <c r="E11" s="226"/>
      <c r="H11" s="133"/>
    </row>
    <row r="12" spans="1:5">
      <c r="A12" s="19" t="s">
        <v>162</v>
      </c>
      <c r="B12" s="227">
        <v>30</v>
      </c>
      <c r="C12" s="227">
        <v>36</v>
      </c>
      <c r="D12" s="225">
        <f t="shared" ref="D12:D15" si="2">B12/C12*100</f>
        <v>83.33</v>
      </c>
      <c r="E12" s="226">
        <f t="shared" ref="E12:E15" si="3">B12/C12*100</f>
        <v>83.33</v>
      </c>
    </row>
    <row r="13" spans="1:5">
      <c r="A13" s="19" t="s">
        <v>163</v>
      </c>
      <c r="B13" s="227">
        <f>SUM(B14:B17)</f>
        <v>365</v>
      </c>
      <c r="C13" s="227">
        <f>SUM(C14:C17)</f>
        <v>350</v>
      </c>
      <c r="D13" s="225">
        <f t="shared" si="2"/>
        <v>104.29</v>
      </c>
      <c r="E13" s="226">
        <f t="shared" si="3"/>
        <v>104.29</v>
      </c>
    </row>
    <row r="14" spans="1:5">
      <c r="A14" s="19" t="s">
        <v>164</v>
      </c>
      <c r="B14" s="227">
        <v>273</v>
      </c>
      <c r="C14" s="227">
        <v>298</v>
      </c>
      <c r="D14" s="225">
        <f t="shared" si="2"/>
        <v>91.61</v>
      </c>
      <c r="E14" s="226">
        <f t="shared" si="3"/>
        <v>91.61</v>
      </c>
    </row>
    <row r="15" spans="1:5">
      <c r="A15" s="19" t="s">
        <v>165</v>
      </c>
      <c r="B15" s="227">
        <v>17</v>
      </c>
      <c r="C15" s="227">
        <v>17</v>
      </c>
      <c r="D15" s="225">
        <f t="shared" si="2"/>
        <v>100</v>
      </c>
      <c r="E15" s="226">
        <f t="shared" si="3"/>
        <v>100</v>
      </c>
    </row>
    <row r="16" spans="1:5">
      <c r="A16" s="19" t="s">
        <v>166</v>
      </c>
      <c r="B16" s="227">
        <v>47</v>
      </c>
      <c r="C16" s="227"/>
      <c r="D16" s="225"/>
      <c r="E16" s="226"/>
    </row>
    <row r="17" spans="1:5">
      <c r="A17" s="19" t="s">
        <v>167</v>
      </c>
      <c r="B17" s="227">
        <v>28</v>
      </c>
      <c r="C17" s="227">
        <v>35</v>
      </c>
      <c r="D17" s="225">
        <f t="shared" ref="D17:D20" si="4">B17/C17*100</f>
        <v>80</v>
      </c>
      <c r="E17" s="226">
        <f t="shared" ref="E17:E20" si="5">B17/C17*100</f>
        <v>80</v>
      </c>
    </row>
    <row r="18" spans="1:5">
      <c r="A18" s="19" t="s">
        <v>168</v>
      </c>
      <c r="B18" s="227">
        <f>SUM(B19:B22)</f>
        <v>10695</v>
      </c>
      <c r="C18" s="227">
        <f>SUM(C19:C22)</f>
        <v>9061</v>
      </c>
      <c r="D18" s="225">
        <f t="shared" si="4"/>
        <v>118.03</v>
      </c>
      <c r="E18" s="226">
        <f t="shared" si="5"/>
        <v>118.03</v>
      </c>
    </row>
    <row r="19" spans="1:5">
      <c r="A19" s="19" t="s">
        <v>169</v>
      </c>
      <c r="B19" s="227">
        <v>9737</v>
      </c>
      <c r="C19" s="227">
        <v>8350</v>
      </c>
      <c r="D19" s="225">
        <f t="shared" si="4"/>
        <v>116.61</v>
      </c>
      <c r="E19" s="226">
        <f t="shared" si="5"/>
        <v>116.61</v>
      </c>
    </row>
    <row r="20" spans="1:5">
      <c r="A20" s="19" t="s">
        <v>170</v>
      </c>
      <c r="B20" s="227">
        <v>76</v>
      </c>
      <c r="C20" s="227">
        <v>94</v>
      </c>
      <c r="D20" s="225">
        <f t="shared" si="4"/>
        <v>80.85</v>
      </c>
      <c r="E20" s="226">
        <f t="shared" si="5"/>
        <v>80.85</v>
      </c>
    </row>
    <row r="21" spans="1:5">
      <c r="A21" s="19" t="s">
        <v>171</v>
      </c>
      <c r="B21" s="227">
        <v>108</v>
      </c>
      <c r="C21" s="227"/>
      <c r="D21" s="225"/>
      <c r="E21" s="226"/>
    </row>
    <row r="22" spans="1:5">
      <c r="A22" s="19" t="s">
        <v>172</v>
      </c>
      <c r="B22" s="227">
        <v>774</v>
      </c>
      <c r="C22" s="227">
        <v>617</v>
      </c>
      <c r="D22" s="225">
        <f t="shared" ref="D22:D24" si="6">B22/C22*100</f>
        <v>125.45</v>
      </c>
      <c r="E22" s="226">
        <f t="shared" ref="E22:E24" si="7">B22/C22*100</f>
        <v>125.45</v>
      </c>
    </row>
    <row r="23" spans="1:5">
      <c r="A23" s="19" t="s">
        <v>173</v>
      </c>
      <c r="B23" s="227">
        <f>SUM(B24:B28)</f>
        <v>510</v>
      </c>
      <c r="C23" s="227">
        <v>310</v>
      </c>
      <c r="D23" s="225">
        <f t="shared" si="6"/>
        <v>164.52</v>
      </c>
      <c r="E23" s="226">
        <f t="shared" si="7"/>
        <v>164.52</v>
      </c>
    </row>
    <row r="24" spans="1:5">
      <c r="A24" s="19" t="s">
        <v>174</v>
      </c>
      <c r="B24" s="227">
        <v>308</v>
      </c>
      <c r="C24" s="227">
        <v>293</v>
      </c>
      <c r="D24" s="225">
        <f t="shared" si="6"/>
        <v>105.12</v>
      </c>
      <c r="E24" s="226">
        <f t="shared" si="7"/>
        <v>105.12</v>
      </c>
    </row>
    <row r="25" spans="1:5">
      <c r="A25" s="19" t="s">
        <v>175</v>
      </c>
      <c r="B25" s="227"/>
      <c r="C25" s="227">
        <v>4</v>
      </c>
      <c r="D25" s="225"/>
      <c r="E25" s="226"/>
    </row>
    <row r="26" spans="1:5">
      <c r="A26" s="19" t="s">
        <v>176</v>
      </c>
      <c r="B26" s="227"/>
      <c r="C26" s="227">
        <v>4</v>
      </c>
      <c r="D26" s="225">
        <f t="shared" ref="D26:D34" si="8">B26/C26*100</f>
        <v>0</v>
      </c>
      <c r="E26" s="226">
        <f t="shared" ref="E26:E34" si="9">B26/C26*100</f>
        <v>0</v>
      </c>
    </row>
    <row r="27" spans="1:5">
      <c r="A27" s="19" t="s">
        <v>177</v>
      </c>
      <c r="B27" s="227">
        <v>72</v>
      </c>
      <c r="C27" s="227"/>
      <c r="D27" s="225"/>
      <c r="E27" s="226"/>
    </row>
    <row r="28" spans="1:5">
      <c r="A28" s="19" t="s">
        <v>178</v>
      </c>
      <c r="B28" s="227">
        <v>130</v>
      </c>
      <c r="C28" s="227">
        <v>9</v>
      </c>
      <c r="D28" s="225">
        <f t="shared" si="8"/>
        <v>1444.44</v>
      </c>
      <c r="E28" s="226">
        <f t="shared" si="9"/>
        <v>1444.44</v>
      </c>
    </row>
    <row r="29" spans="1:5">
      <c r="A29" s="19" t="s">
        <v>179</v>
      </c>
      <c r="B29" s="227">
        <f>SUM(B30:B31)</f>
        <v>348</v>
      </c>
      <c r="C29" s="227">
        <f>SUM(C30:C31)</f>
        <v>249</v>
      </c>
      <c r="D29" s="225">
        <f t="shared" si="8"/>
        <v>139.76</v>
      </c>
      <c r="E29" s="226">
        <f t="shared" si="9"/>
        <v>139.76</v>
      </c>
    </row>
    <row r="30" spans="1:5">
      <c r="A30" s="19" t="s">
        <v>180</v>
      </c>
      <c r="B30" s="227">
        <v>200</v>
      </c>
      <c r="C30" s="227">
        <v>191</v>
      </c>
      <c r="D30" s="225">
        <f t="shared" si="8"/>
        <v>104.71</v>
      </c>
      <c r="E30" s="226">
        <f t="shared" si="9"/>
        <v>104.71</v>
      </c>
    </row>
    <row r="31" spans="1:5">
      <c r="A31" s="19" t="s">
        <v>181</v>
      </c>
      <c r="B31" s="227">
        <v>148</v>
      </c>
      <c r="C31" s="227">
        <v>58</v>
      </c>
      <c r="D31" s="225">
        <f t="shared" si="8"/>
        <v>255.17</v>
      </c>
      <c r="E31" s="226">
        <f t="shared" si="9"/>
        <v>255.17</v>
      </c>
    </row>
    <row r="32" spans="1:5">
      <c r="A32" s="19" t="s">
        <v>182</v>
      </c>
      <c r="B32" s="227">
        <f>SUM(B33:B36)</f>
        <v>1630</v>
      </c>
      <c r="C32" s="227">
        <f>SUM(C33:C36)</f>
        <v>1582</v>
      </c>
      <c r="D32" s="225">
        <f t="shared" si="8"/>
        <v>103.03</v>
      </c>
      <c r="E32" s="226">
        <f t="shared" si="9"/>
        <v>103.03</v>
      </c>
    </row>
    <row r="33" spans="1:5">
      <c r="A33" s="19" t="s">
        <v>183</v>
      </c>
      <c r="B33" s="227">
        <v>729</v>
      </c>
      <c r="C33" s="227">
        <v>783</v>
      </c>
      <c r="D33" s="225">
        <f t="shared" si="8"/>
        <v>93.1</v>
      </c>
      <c r="E33" s="226">
        <f t="shared" si="9"/>
        <v>93.1</v>
      </c>
    </row>
    <row r="34" spans="1:5">
      <c r="A34" s="19" t="s">
        <v>184</v>
      </c>
      <c r="B34" s="227">
        <v>20</v>
      </c>
      <c r="C34" s="227">
        <v>20</v>
      </c>
      <c r="D34" s="225">
        <f t="shared" si="8"/>
        <v>100</v>
      </c>
      <c r="E34" s="226">
        <f t="shared" si="9"/>
        <v>100</v>
      </c>
    </row>
    <row r="35" spans="1:5">
      <c r="A35" s="19" t="s">
        <v>185</v>
      </c>
      <c r="B35" s="227">
        <v>81</v>
      </c>
      <c r="C35" s="227"/>
      <c r="D35" s="225"/>
      <c r="E35" s="226"/>
    </row>
    <row r="36" spans="1:5">
      <c r="A36" s="19" t="s">
        <v>186</v>
      </c>
      <c r="B36" s="227">
        <v>800</v>
      </c>
      <c r="C36" s="227">
        <v>779</v>
      </c>
      <c r="D36" s="225">
        <f t="shared" ref="D36:D38" si="10">B36/C36*100</f>
        <v>102.7</v>
      </c>
      <c r="E36" s="226">
        <f t="shared" ref="E36:E38" si="11">B36/C36*100</f>
        <v>102.7</v>
      </c>
    </row>
    <row r="37" spans="1:5">
      <c r="A37" s="19" t="s">
        <v>187</v>
      </c>
      <c r="B37" s="227">
        <f>SUM(B38:B40)</f>
        <v>670</v>
      </c>
      <c r="C37" s="227">
        <f>SUM(C38:C40)</f>
        <v>403</v>
      </c>
      <c r="D37" s="225">
        <f t="shared" si="10"/>
        <v>166.25</v>
      </c>
      <c r="E37" s="226">
        <f t="shared" si="11"/>
        <v>166.25</v>
      </c>
    </row>
    <row r="38" spans="1:5">
      <c r="A38" s="19" t="s">
        <v>188</v>
      </c>
      <c r="B38" s="227">
        <v>127</v>
      </c>
      <c r="C38" s="227">
        <v>218</v>
      </c>
      <c r="D38" s="225">
        <f t="shared" si="10"/>
        <v>58.26</v>
      </c>
      <c r="E38" s="226">
        <f t="shared" si="11"/>
        <v>58.26</v>
      </c>
    </row>
    <row r="39" spans="1:5">
      <c r="A39" s="19" t="s">
        <v>189</v>
      </c>
      <c r="B39" s="227">
        <v>98</v>
      </c>
      <c r="C39" s="227"/>
      <c r="D39" s="225"/>
      <c r="E39" s="226"/>
    </row>
    <row r="40" spans="1:5">
      <c r="A40" s="19" t="s">
        <v>190</v>
      </c>
      <c r="B40" s="227">
        <v>445</v>
      </c>
      <c r="C40" s="227">
        <v>185</v>
      </c>
      <c r="D40" s="225">
        <f t="shared" ref="D40:D42" si="12">B40/C40*100</f>
        <v>240.54</v>
      </c>
      <c r="E40" s="226">
        <f t="shared" ref="E40:E42" si="13">B40/C40*100</f>
        <v>240.54</v>
      </c>
    </row>
    <row r="41" spans="1:5">
      <c r="A41" s="19" t="s">
        <v>191</v>
      </c>
      <c r="B41" s="227">
        <f>SUM(B42:B43)</f>
        <v>118</v>
      </c>
      <c r="C41" s="227">
        <f>SUM(C42:C43)</f>
        <v>93</v>
      </c>
      <c r="D41" s="225">
        <f t="shared" si="12"/>
        <v>126.88</v>
      </c>
      <c r="E41" s="226">
        <f t="shared" si="13"/>
        <v>126.88</v>
      </c>
    </row>
    <row r="42" spans="1:5">
      <c r="A42" s="19" t="s">
        <v>192</v>
      </c>
      <c r="B42" s="227">
        <v>103</v>
      </c>
      <c r="C42" s="227">
        <v>88</v>
      </c>
      <c r="D42" s="225">
        <f t="shared" si="12"/>
        <v>117.05</v>
      </c>
      <c r="E42" s="226">
        <f t="shared" si="13"/>
        <v>117.05</v>
      </c>
    </row>
    <row r="43" spans="1:5">
      <c r="A43" s="19" t="s">
        <v>193</v>
      </c>
      <c r="B43" s="227">
        <v>15</v>
      </c>
      <c r="C43" s="227">
        <v>5</v>
      </c>
      <c r="D43" s="225"/>
      <c r="E43" s="226"/>
    </row>
    <row r="44" spans="1:5">
      <c r="A44" s="19" t="s">
        <v>194</v>
      </c>
      <c r="B44" s="227">
        <f>SUM(B45:B47)</f>
        <v>982</v>
      </c>
      <c r="C44" s="227">
        <f>SUM(C45:C47)</f>
        <v>933</v>
      </c>
      <c r="D44" s="225">
        <f t="shared" ref="D44:D49" si="14">B44/C44*100</f>
        <v>105.25</v>
      </c>
      <c r="E44" s="226">
        <f t="shared" ref="E44:E49" si="15">B44/C44*100</f>
        <v>105.25</v>
      </c>
    </row>
    <row r="45" spans="1:5">
      <c r="A45" s="19" t="s">
        <v>195</v>
      </c>
      <c r="B45" s="227">
        <v>792</v>
      </c>
      <c r="C45" s="227">
        <v>775</v>
      </c>
      <c r="D45" s="225">
        <f t="shared" si="14"/>
        <v>102.19</v>
      </c>
      <c r="E45" s="226">
        <f t="shared" si="15"/>
        <v>102.19</v>
      </c>
    </row>
    <row r="46" spans="1:5">
      <c r="A46" s="19" t="s">
        <v>196</v>
      </c>
      <c r="B46" s="227">
        <v>32</v>
      </c>
      <c r="C46" s="227"/>
      <c r="D46" s="225"/>
      <c r="E46" s="226"/>
    </row>
    <row r="47" spans="1:5">
      <c r="A47" s="19" t="s">
        <v>197</v>
      </c>
      <c r="B47" s="227">
        <v>158</v>
      </c>
      <c r="C47" s="227">
        <v>158</v>
      </c>
      <c r="D47" s="225">
        <f t="shared" si="14"/>
        <v>100</v>
      </c>
      <c r="E47" s="226">
        <f t="shared" si="15"/>
        <v>100</v>
      </c>
    </row>
    <row r="48" spans="1:5">
      <c r="A48" s="19" t="s">
        <v>198</v>
      </c>
      <c r="B48" s="227">
        <f>SUM(B49:B51)</f>
        <v>625</v>
      </c>
      <c r="C48" s="227">
        <f>SUM(C49:C51)</f>
        <v>539</v>
      </c>
      <c r="D48" s="225">
        <f t="shared" si="14"/>
        <v>115.96</v>
      </c>
      <c r="E48" s="226">
        <f t="shared" si="15"/>
        <v>115.96</v>
      </c>
    </row>
    <row r="49" spans="1:5">
      <c r="A49" s="19" t="s">
        <v>199</v>
      </c>
      <c r="B49" s="227">
        <v>230</v>
      </c>
      <c r="C49" s="227">
        <v>364</v>
      </c>
      <c r="D49" s="225">
        <f t="shared" si="14"/>
        <v>63.19</v>
      </c>
      <c r="E49" s="226">
        <f t="shared" si="15"/>
        <v>63.19</v>
      </c>
    </row>
    <row r="50" spans="1:5">
      <c r="A50" s="19" t="s">
        <v>200</v>
      </c>
      <c r="B50" s="227">
        <v>144</v>
      </c>
      <c r="C50" s="227"/>
      <c r="D50" s="225"/>
      <c r="E50" s="226"/>
    </row>
    <row r="51" spans="1:5">
      <c r="A51" s="19" t="s">
        <v>201</v>
      </c>
      <c r="B51" s="227">
        <v>251</v>
      </c>
      <c r="C51" s="227">
        <v>175</v>
      </c>
      <c r="D51" s="225">
        <f t="shared" ref="D51:D60" si="16">B51/C51*100</f>
        <v>143.43</v>
      </c>
      <c r="E51" s="226">
        <f t="shared" ref="E51:E60" si="17">B51/C51*100</f>
        <v>143.43</v>
      </c>
    </row>
    <row r="52" spans="1:5">
      <c r="A52" s="19" t="s">
        <v>202</v>
      </c>
      <c r="B52" s="227">
        <f>SUM(B53:B54)</f>
        <v>0</v>
      </c>
      <c r="C52" s="227">
        <v>20</v>
      </c>
      <c r="D52" s="225">
        <f t="shared" si="16"/>
        <v>0</v>
      </c>
      <c r="E52" s="226">
        <f t="shared" si="17"/>
        <v>0</v>
      </c>
    </row>
    <row r="53" spans="1:5">
      <c r="A53" s="19" t="s">
        <v>203</v>
      </c>
      <c r="B53" s="227"/>
      <c r="C53" s="227">
        <v>10</v>
      </c>
      <c r="D53" s="225">
        <f t="shared" si="16"/>
        <v>0</v>
      </c>
      <c r="E53" s="226">
        <f t="shared" si="17"/>
        <v>0</v>
      </c>
    </row>
    <row r="54" spans="1:5">
      <c r="A54" s="19" t="s">
        <v>204</v>
      </c>
      <c r="B54" s="227"/>
      <c r="C54" s="227">
        <v>10</v>
      </c>
      <c r="D54" s="225">
        <f t="shared" si="16"/>
        <v>0</v>
      </c>
      <c r="E54" s="226">
        <f t="shared" si="17"/>
        <v>0</v>
      </c>
    </row>
    <row r="55" spans="1:5">
      <c r="A55" s="19" t="s">
        <v>205</v>
      </c>
      <c r="B55" s="227"/>
      <c r="C55" s="227">
        <v>25</v>
      </c>
      <c r="D55" s="225">
        <f t="shared" si="16"/>
        <v>0</v>
      </c>
      <c r="E55" s="226">
        <f t="shared" si="17"/>
        <v>0</v>
      </c>
    </row>
    <row r="56" spans="1:5">
      <c r="A56" s="19" t="s">
        <v>206</v>
      </c>
      <c r="B56" s="227"/>
      <c r="C56" s="227">
        <v>10</v>
      </c>
      <c r="D56" s="225">
        <f t="shared" si="16"/>
        <v>0</v>
      </c>
      <c r="E56" s="226">
        <f t="shared" si="17"/>
        <v>0</v>
      </c>
    </row>
    <row r="57" spans="1:5">
      <c r="A57" s="19" t="s">
        <v>207</v>
      </c>
      <c r="B57" s="227"/>
      <c r="C57" s="227">
        <v>5</v>
      </c>
      <c r="D57" s="225">
        <f t="shared" si="16"/>
        <v>0</v>
      </c>
      <c r="E57" s="226">
        <f t="shared" si="17"/>
        <v>0</v>
      </c>
    </row>
    <row r="58" spans="1:5">
      <c r="A58" s="19" t="s">
        <v>208</v>
      </c>
      <c r="B58" s="227"/>
      <c r="C58" s="227">
        <v>10</v>
      </c>
      <c r="D58" s="225">
        <f t="shared" si="16"/>
        <v>0</v>
      </c>
      <c r="E58" s="226">
        <f t="shared" si="17"/>
        <v>0</v>
      </c>
    </row>
    <row r="59" spans="1:5">
      <c r="A59" s="19" t="s">
        <v>209</v>
      </c>
      <c r="B59" s="227">
        <f>SUM(B60:B62)</f>
        <v>757</v>
      </c>
      <c r="C59" s="227">
        <v>361</v>
      </c>
      <c r="D59" s="225">
        <f t="shared" si="16"/>
        <v>209.7</v>
      </c>
      <c r="E59" s="226">
        <f t="shared" si="17"/>
        <v>209.7</v>
      </c>
    </row>
    <row r="60" spans="1:5">
      <c r="A60" s="19" t="s">
        <v>210</v>
      </c>
      <c r="B60" s="227">
        <v>68</v>
      </c>
      <c r="C60" s="227">
        <v>82</v>
      </c>
      <c r="D60" s="225">
        <f t="shared" si="16"/>
        <v>82.93</v>
      </c>
      <c r="E60" s="226">
        <f t="shared" si="17"/>
        <v>82.93</v>
      </c>
    </row>
    <row r="61" spans="1:5">
      <c r="A61" s="19" t="s">
        <v>211</v>
      </c>
      <c r="B61" s="227">
        <v>8</v>
      </c>
      <c r="C61" s="227"/>
      <c r="D61" s="225"/>
      <c r="E61" s="226"/>
    </row>
    <row r="62" spans="1:5">
      <c r="A62" s="19" t="s">
        <v>212</v>
      </c>
      <c r="B62" s="227">
        <v>681</v>
      </c>
      <c r="C62" s="227">
        <v>279</v>
      </c>
      <c r="D62" s="225">
        <f t="shared" ref="D62:D78" si="18">B62/C62*100</f>
        <v>244.09</v>
      </c>
      <c r="E62" s="226">
        <f t="shared" ref="E62:E78" si="19">B62/C62*100</f>
        <v>244.09</v>
      </c>
    </row>
    <row r="63" spans="1:5">
      <c r="A63" s="19" t="s">
        <v>213</v>
      </c>
      <c r="B63" s="227"/>
      <c r="C63" s="227">
        <v>21</v>
      </c>
      <c r="D63" s="225">
        <f t="shared" si="18"/>
        <v>0</v>
      </c>
      <c r="E63" s="226">
        <f t="shared" si="19"/>
        <v>0</v>
      </c>
    </row>
    <row r="64" spans="1:5">
      <c r="A64" s="19" t="s">
        <v>214</v>
      </c>
      <c r="B64" s="227"/>
      <c r="C64" s="227">
        <v>21</v>
      </c>
      <c r="D64" s="225">
        <f t="shared" si="18"/>
        <v>0</v>
      </c>
      <c r="E64" s="226">
        <f t="shared" si="19"/>
        <v>0</v>
      </c>
    </row>
    <row r="65" spans="1:5">
      <c r="A65" s="19" t="s">
        <v>215</v>
      </c>
      <c r="B65" s="227">
        <f>SUM(B66:B67)</f>
        <v>65</v>
      </c>
      <c r="C65" s="227">
        <v>67</v>
      </c>
      <c r="D65" s="225">
        <f t="shared" si="18"/>
        <v>97.01</v>
      </c>
      <c r="E65" s="226">
        <f t="shared" si="19"/>
        <v>97.01</v>
      </c>
    </row>
    <row r="66" spans="1:5">
      <c r="A66" s="228" t="s">
        <v>216</v>
      </c>
      <c r="B66" s="229">
        <v>58</v>
      </c>
      <c r="C66" s="229">
        <v>60</v>
      </c>
      <c r="D66" s="225">
        <f t="shared" si="18"/>
        <v>96.67</v>
      </c>
      <c r="E66" s="226">
        <f t="shared" si="19"/>
        <v>96.67</v>
      </c>
    </row>
    <row r="67" spans="1:5">
      <c r="A67" s="228" t="s">
        <v>217</v>
      </c>
      <c r="B67" s="229">
        <v>7</v>
      </c>
      <c r="C67" s="229">
        <v>7</v>
      </c>
      <c r="D67" s="225">
        <f t="shared" si="18"/>
        <v>100</v>
      </c>
      <c r="E67" s="226">
        <f t="shared" si="19"/>
        <v>100</v>
      </c>
    </row>
    <row r="68" spans="1:5">
      <c r="A68" s="230" t="s">
        <v>218</v>
      </c>
      <c r="B68" s="231">
        <f>SUM(B69:B70)</f>
        <v>148</v>
      </c>
      <c r="C68" s="231">
        <v>133</v>
      </c>
      <c r="D68" s="225">
        <f t="shared" si="18"/>
        <v>111.28</v>
      </c>
      <c r="E68" s="226">
        <f t="shared" si="19"/>
        <v>111.28</v>
      </c>
    </row>
    <row r="69" spans="1:5">
      <c r="A69" s="230" t="s">
        <v>219</v>
      </c>
      <c r="B69" s="227">
        <v>148</v>
      </c>
      <c r="C69" s="227">
        <v>125</v>
      </c>
      <c r="D69" s="225">
        <f t="shared" si="18"/>
        <v>118.4</v>
      </c>
      <c r="E69" s="226">
        <f t="shared" si="19"/>
        <v>118.4</v>
      </c>
    </row>
    <row r="70" spans="1:5">
      <c r="A70" s="228" t="s">
        <v>220</v>
      </c>
      <c r="B70" s="227"/>
      <c r="C70" s="227">
        <v>8</v>
      </c>
      <c r="D70" s="225">
        <f t="shared" si="18"/>
        <v>0</v>
      </c>
      <c r="E70" s="226">
        <f t="shared" si="19"/>
        <v>0</v>
      </c>
    </row>
    <row r="71" spans="1:5">
      <c r="A71" s="228" t="s">
        <v>221</v>
      </c>
      <c r="B71" s="227">
        <f>SUM(B72:B73)</f>
        <v>88</v>
      </c>
      <c r="C71" s="227"/>
      <c r="D71" s="225"/>
      <c r="E71" s="226"/>
    </row>
    <row r="72" spans="1:5">
      <c r="A72" s="228" t="s">
        <v>222</v>
      </c>
      <c r="B72" s="227">
        <v>82</v>
      </c>
      <c r="C72" s="227"/>
      <c r="D72" s="225"/>
      <c r="E72" s="226"/>
    </row>
    <row r="73" spans="1:5">
      <c r="A73" s="228" t="s">
        <v>223</v>
      </c>
      <c r="B73" s="227">
        <v>6</v>
      </c>
      <c r="C73" s="227"/>
      <c r="D73" s="225"/>
      <c r="E73" s="226"/>
    </row>
    <row r="74" spans="1:5">
      <c r="A74" s="232" t="s">
        <v>224</v>
      </c>
      <c r="B74" s="227">
        <f>SUM(B75:B77)</f>
        <v>677</v>
      </c>
      <c r="C74" s="227">
        <v>304</v>
      </c>
      <c r="D74" s="225">
        <f t="shared" ref="D74:D80" si="20">B74/C74*100</f>
        <v>222.7</v>
      </c>
      <c r="E74" s="226">
        <f t="shared" ref="E74:E80" si="21">B74/C74*100</f>
        <v>222.7</v>
      </c>
    </row>
    <row r="75" spans="1:5">
      <c r="A75" s="230" t="s">
        <v>225</v>
      </c>
      <c r="B75" s="227">
        <v>235</v>
      </c>
      <c r="C75" s="227">
        <v>66</v>
      </c>
      <c r="D75" s="225">
        <f t="shared" si="20"/>
        <v>356.06</v>
      </c>
      <c r="E75" s="226">
        <f t="shared" si="21"/>
        <v>356.06</v>
      </c>
    </row>
    <row r="76" spans="1:5">
      <c r="A76" s="230" t="s">
        <v>226</v>
      </c>
      <c r="B76" s="227">
        <v>55</v>
      </c>
      <c r="C76" s="227"/>
      <c r="D76" s="225"/>
      <c r="E76" s="226"/>
    </row>
    <row r="77" spans="1:5">
      <c r="A77" s="228" t="s">
        <v>227</v>
      </c>
      <c r="B77" s="227">
        <v>387</v>
      </c>
      <c r="C77" s="227">
        <v>239</v>
      </c>
      <c r="D77" s="225">
        <f t="shared" si="20"/>
        <v>161.92</v>
      </c>
      <c r="E77" s="226">
        <f t="shared" si="21"/>
        <v>161.92</v>
      </c>
    </row>
    <row r="78" spans="1:5">
      <c r="A78" s="233" t="s">
        <v>228</v>
      </c>
      <c r="B78" s="227">
        <f>SUM(B79:B82)</f>
        <v>1916</v>
      </c>
      <c r="C78" s="227">
        <v>2103</v>
      </c>
      <c r="D78" s="225">
        <f t="shared" si="20"/>
        <v>91.11</v>
      </c>
      <c r="E78" s="226">
        <f t="shared" si="21"/>
        <v>91.11</v>
      </c>
    </row>
    <row r="79" spans="1:5">
      <c r="A79" s="233" t="s">
        <v>229</v>
      </c>
      <c r="B79" s="227">
        <v>842</v>
      </c>
      <c r="C79" s="227">
        <v>1200</v>
      </c>
      <c r="D79" s="225">
        <f t="shared" si="20"/>
        <v>70.17</v>
      </c>
      <c r="E79" s="226">
        <f t="shared" si="21"/>
        <v>70.17</v>
      </c>
    </row>
    <row r="80" spans="1:5">
      <c r="A80" s="234" t="s">
        <v>230</v>
      </c>
      <c r="B80" s="227">
        <v>377</v>
      </c>
      <c r="C80" s="227">
        <v>378</v>
      </c>
      <c r="D80" s="225">
        <f t="shared" si="20"/>
        <v>99.74</v>
      </c>
      <c r="E80" s="226">
        <f t="shared" si="21"/>
        <v>99.74</v>
      </c>
    </row>
    <row r="81" spans="1:5">
      <c r="A81" s="234" t="s">
        <v>231</v>
      </c>
      <c r="B81" s="227">
        <v>190</v>
      </c>
      <c r="C81" s="227"/>
      <c r="D81" s="225"/>
      <c r="E81" s="226"/>
    </row>
    <row r="82" spans="1:5">
      <c r="A82" s="233" t="s">
        <v>232</v>
      </c>
      <c r="B82" s="227">
        <v>507</v>
      </c>
      <c r="C82" s="227">
        <v>526</v>
      </c>
      <c r="D82" s="225">
        <f t="shared" ref="D82:D84" si="22">B82/C82*100</f>
        <v>96.39</v>
      </c>
      <c r="E82" s="226">
        <f t="shared" ref="E82:E84" si="23">B82/C82*100</f>
        <v>96.39</v>
      </c>
    </row>
    <row r="83" spans="1:6">
      <c r="A83" s="20" t="s">
        <v>233</v>
      </c>
      <c r="B83" s="227">
        <f>SUM(B84:B86)</f>
        <v>1675</v>
      </c>
      <c r="C83" s="227">
        <v>1552</v>
      </c>
      <c r="D83" s="225">
        <f t="shared" si="22"/>
        <v>107.93</v>
      </c>
      <c r="E83" s="226">
        <f t="shared" si="23"/>
        <v>107.93</v>
      </c>
      <c r="F83" s="12"/>
    </row>
    <row r="84" spans="1:5">
      <c r="A84" s="233" t="s">
        <v>234</v>
      </c>
      <c r="B84" s="227">
        <v>187</v>
      </c>
      <c r="C84" s="227">
        <v>201</v>
      </c>
      <c r="D84" s="225">
        <f t="shared" si="22"/>
        <v>93.03</v>
      </c>
      <c r="E84" s="226">
        <f t="shared" si="23"/>
        <v>93.03</v>
      </c>
    </row>
    <row r="85" spans="1:5">
      <c r="A85" s="233" t="s">
        <v>235</v>
      </c>
      <c r="B85" s="227">
        <v>17</v>
      </c>
      <c r="C85" s="227"/>
      <c r="D85" s="225"/>
      <c r="E85" s="226"/>
    </row>
    <row r="86" spans="1:5">
      <c r="A86" s="235" t="s">
        <v>236</v>
      </c>
      <c r="B86" s="236">
        <v>1471</v>
      </c>
      <c r="C86" s="236">
        <v>1351</v>
      </c>
      <c r="D86" s="225">
        <f t="shared" ref="D86:D88" si="24">B86/C86*100</f>
        <v>108.88</v>
      </c>
      <c r="E86" s="226">
        <f t="shared" ref="E86:E88" si="25">B86/C86*100</f>
        <v>108.88</v>
      </c>
    </row>
    <row r="87" spans="1:5">
      <c r="A87" s="235" t="s">
        <v>237</v>
      </c>
      <c r="B87" s="236">
        <f>SUM(B88:B90)</f>
        <v>730</v>
      </c>
      <c r="C87" s="236">
        <v>694</v>
      </c>
      <c r="D87" s="225">
        <f t="shared" si="24"/>
        <v>105.19</v>
      </c>
      <c r="E87" s="226">
        <f t="shared" si="25"/>
        <v>105.19</v>
      </c>
    </row>
    <row r="88" spans="1:5">
      <c r="A88" s="235" t="s">
        <v>238</v>
      </c>
      <c r="B88" s="236">
        <v>275</v>
      </c>
      <c r="C88" s="236">
        <v>288</v>
      </c>
      <c r="D88" s="225">
        <f t="shared" si="24"/>
        <v>95.49</v>
      </c>
      <c r="E88" s="226">
        <f t="shared" si="25"/>
        <v>95.49</v>
      </c>
    </row>
    <row r="89" spans="1:5">
      <c r="A89" s="235" t="s">
        <v>239</v>
      </c>
      <c r="B89" s="236">
        <v>55</v>
      </c>
      <c r="C89" s="236"/>
      <c r="D89" s="225"/>
      <c r="E89" s="226"/>
    </row>
    <row r="90" spans="1:5">
      <c r="A90" s="235" t="s">
        <v>240</v>
      </c>
      <c r="B90" s="236">
        <v>400</v>
      </c>
      <c r="C90" s="236">
        <v>406</v>
      </c>
      <c r="D90" s="225">
        <f t="shared" ref="D90:D92" si="26">B90/C90*100</f>
        <v>98.52</v>
      </c>
      <c r="E90" s="226">
        <f t="shared" ref="E90:E92" si="27">B90/C90*100</f>
        <v>98.52</v>
      </c>
    </row>
    <row r="91" spans="1:5">
      <c r="A91" s="235" t="s">
        <v>241</v>
      </c>
      <c r="B91" s="236">
        <f>SUM(B92:B94)</f>
        <v>170</v>
      </c>
      <c r="C91" s="236">
        <v>211</v>
      </c>
      <c r="D91" s="225">
        <f t="shared" si="26"/>
        <v>80.57</v>
      </c>
      <c r="E91" s="226">
        <f t="shared" si="27"/>
        <v>80.57</v>
      </c>
    </row>
    <row r="92" spans="1:5">
      <c r="A92" s="235" t="s">
        <v>242</v>
      </c>
      <c r="B92" s="236">
        <v>110</v>
      </c>
      <c r="C92" s="236">
        <v>171</v>
      </c>
      <c r="D92" s="225">
        <f t="shared" si="26"/>
        <v>64.33</v>
      </c>
      <c r="E92" s="226">
        <f t="shared" si="27"/>
        <v>64.33</v>
      </c>
    </row>
    <row r="93" spans="1:5">
      <c r="A93" s="235" t="s">
        <v>243</v>
      </c>
      <c r="B93" s="236">
        <v>26</v>
      </c>
      <c r="C93" s="236"/>
      <c r="D93" s="225"/>
      <c r="E93" s="226"/>
    </row>
    <row r="94" spans="1:5">
      <c r="A94" s="235" t="s">
        <v>244</v>
      </c>
      <c r="B94" s="236">
        <v>34</v>
      </c>
      <c r="C94" s="236">
        <v>40</v>
      </c>
      <c r="D94" s="225">
        <f>B94/C94*100</f>
        <v>85</v>
      </c>
      <c r="E94" s="226">
        <f>B94/C94*100</f>
        <v>85</v>
      </c>
    </row>
    <row r="95" spans="1:5">
      <c r="A95" s="235" t="s">
        <v>245</v>
      </c>
      <c r="B95" s="236">
        <f>SUM(B96:B101)</f>
        <v>1420</v>
      </c>
      <c r="C95" s="236">
        <f>SUM(C96:C101)</f>
        <v>1325</v>
      </c>
      <c r="D95" s="225">
        <f t="shared" ref="D95:D101" si="28">B95/C95*100</f>
        <v>107.17</v>
      </c>
      <c r="E95" s="226"/>
    </row>
    <row r="96" spans="1:5">
      <c r="A96" s="235" t="s">
        <v>246</v>
      </c>
      <c r="B96" s="236">
        <v>1149</v>
      </c>
      <c r="C96" s="236">
        <v>1150</v>
      </c>
      <c r="D96" s="225">
        <f t="shared" si="28"/>
        <v>99.91</v>
      </c>
      <c r="E96" s="226"/>
    </row>
    <row r="97" spans="1:5">
      <c r="A97" s="235" t="s">
        <v>204</v>
      </c>
      <c r="B97" s="236">
        <v>10</v>
      </c>
      <c r="C97" s="236">
        <v>10</v>
      </c>
      <c r="D97" s="225">
        <f t="shared" si="28"/>
        <v>100</v>
      </c>
      <c r="E97" s="226"/>
    </row>
    <row r="98" spans="1:5">
      <c r="A98" s="235" t="s">
        <v>207</v>
      </c>
      <c r="B98" s="236">
        <v>5</v>
      </c>
      <c r="C98" s="236">
        <v>5</v>
      </c>
      <c r="D98" s="225">
        <f t="shared" si="28"/>
        <v>100</v>
      </c>
      <c r="E98" s="226"/>
    </row>
    <row r="99" spans="1:5">
      <c r="A99" s="235" t="s">
        <v>247</v>
      </c>
      <c r="B99" s="236">
        <v>10</v>
      </c>
      <c r="C99" s="236">
        <v>10</v>
      </c>
      <c r="D99" s="225">
        <f t="shared" si="28"/>
        <v>100</v>
      </c>
      <c r="E99" s="226"/>
    </row>
    <row r="100" spans="1:5">
      <c r="A100" s="235" t="s">
        <v>248</v>
      </c>
      <c r="B100" s="236">
        <v>126</v>
      </c>
      <c r="C100" s="236"/>
      <c r="D100" s="225" t="e">
        <f t="shared" si="28"/>
        <v>#DIV/0!</v>
      </c>
      <c r="E100" s="226"/>
    </row>
    <row r="101" spans="1:5">
      <c r="A101" s="235" t="s">
        <v>249</v>
      </c>
      <c r="B101" s="236">
        <v>120</v>
      </c>
      <c r="C101" s="236">
        <v>150</v>
      </c>
      <c r="D101" s="225">
        <f t="shared" si="28"/>
        <v>80</v>
      </c>
      <c r="E101" s="226"/>
    </row>
    <row r="102" spans="1:5">
      <c r="A102" s="19" t="s">
        <v>109</v>
      </c>
      <c r="B102" s="227"/>
      <c r="C102" s="227"/>
      <c r="D102" s="225"/>
      <c r="E102" s="226"/>
    </row>
    <row r="103" spans="1:5">
      <c r="A103" s="237" t="s">
        <v>250</v>
      </c>
      <c r="B103" s="227"/>
      <c r="C103" s="227"/>
      <c r="D103" s="225"/>
      <c r="E103" s="226"/>
    </row>
    <row r="104" spans="1:5">
      <c r="A104" s="235" t="s">
        <v>110</v>
      </c>
      <c r="B104" s="236">
        <f>SUM(B105,B111)</f>
        <v>438</v>
      </c>
      <c r="C104" s="236">
        <v>241</v>
      </c>
      <c r="D104" s="225">
        <f t="shared" ref="D104:D119" si="29">B104/C104*100</f>
        <v>181.74</v>
      </c>
      <c r="E104" s="226">
        <f t="shared" ref="E104:E108" si="30">B104/C104*100</f>
        <v>181.74</v>
      </c>
    </row>
    <row r="105" spans="1:5">
      <c r="A105" s="235" t="s">
        <v>251</v>
      </c>
      <c r="B105" s="236">
        <f>SUM(B106:B110)</f>
        <v>367</v>
      </c>
      <c r="C105" s="236">
        <v>170</v>
      </c>
      <c r="D105" s="225">
        <f t="shared" si="29"/>
        <v>215.88</v>
      </c>
      <c r="E105" s="226">
        <f t="shared" si="30"/>
        <v>215.88</v>
      </c>
    </row>
    <row r="106" spans="1:5">
      <c r="A106" s="235" t="s">
        <v>252</v>
      </c>
      <c r="B106" s="236">
        <v>35</v>
      </c>
      <c r="C106" s="236">
        <v>35</v>
      </c>
      <c r="D106" s="225">
        <f t="shared" si="29"/>
        <v>100</v>
      </c>
      <c r="E106" s="226">
        <f t="shared" si="30"/>
        <v>100</v>
      </c>
    </row>
    <row r="107" spans="1:5">
      <c r="A107" s="235" t="s">
        <v>253</v>
      </c>
      <c r="B107" s="236">
        <v>5</v>
      </c>
      <c r="C107" s="236">
        <v>5</v>
      </c>
      <c r="D107" s="225">
        <f t="shared" si="29"/>
        <v>100</v>
      </c>
      <c r="E107" s="226">
        <f t="shared" si="30"/>
        <v>100</v>
      </c>
    </row>
    <row r="108" spans="1:5">
      <c r="A108" s="235" t="s">
        <v>254</v>
      </c>
      <c r="B108" s="236">
        <v>120</v>
      </c>
      <c r="C108" s="236">
        <v>120</v>
      </c>
      <c r="D108" s="225">
        <f t="shared" si="29"/>
        <v>100</v>
      </c>
      <c r="E108" s="226">
        <f t="shared" si="30"/>
        <v>100</v>
      </c>
    </row>
    <row r="109" spans="1:5">
      <c r="A109" s="235" t="s">
        <v>255</v>
      </c>
      <c r="B109" s="236">
        <v>197</v>
      </c>
      <c r="C109" s="236"/>
      <c r="D109" s="225" t="e">
        <f t="shared" si="29"/>
        <v>#DIV/0!</v>
      </c>
      <c r="E109" s="226"/>
    </row>
    <row r="110" spans="1:5">
      <c r="A110" s="235" t="s">
        <v>256</v>
      </c>
      <c r="B110" s="236">
        <v>10</v>
      </c>
      <c r="C110" s="236">
        <v>10</v>
      </c>
      <c r="D110" s="225">
        <f t="shared" si="29"/>
        <v>100</v>
      </c>
      <c r="E110" s="226">
        <f t="shared" ref="E110:E119" si="31">B110/C110*100</f>
        <v>100</v>
      </c>
    </row>
    <row r="111" spans="1:5">
      <c r="A111" s="235" t="s">
        <v>257</v>
      </c>
      <c r="B111" s="236">
        <f>B112</f>
        <v>71</v>
      </c>
      <c r="C111" s="236">
        <v>71</v>
      </c>
      <c r="D111" s="225">
        <f t="shared" si="29"/>
        <v>100</v>
      </c>
      <c r="E111" s="226">
        <f t="shared" si="31"/>
        <v>100</v>
      </c>
    </row>
    <row r="112" spans="1:5">
      <c r="A112" s="235" t="s">
        <v>258</v>
      </c>
      <c r="B112" s="236">
        <v>71</v>
      </c>
      <c r="C112" s="236">
        <v>71</v>
      </c>
      <c r="D112" s="225">
        <f t="shared" si="29"/>
        <v>100</v>
      </c>
      <c r="E112" s="226">
        <f t="shared" si="31"/>
        <v>100</v>
      </c>
    </row>
    <row r="113" spans="1:5">
      <c r="A113" s="235" t="s">
        <v>111</v>
      </c>
      <c r="B113" s="236">
        <f>SUM(B114,B116,B127,B129,B131,B133,B141)</f>
        <v>10648</v>
      </c>
      <c r="C113" s="236">
        <f>SUM(C114,C116,C127,C129,C131,C133,C141)</f>
        <v>10806</v>
      </c>
      <c r="D113" s="225">
        <f t="shared" si="29"/>
        <v>98.54</v>
      </c>
      <c r="E113" s="226">
        <f t="shared" si="31"/>
        <v>98.54</v>
      </c>
    </row>
    <row r="114" spans="1:5">
      <c r="A114" s="235" t="s">
        <v>259</v>
      </c>
      <c r="B114" s="236">
        <f>SUM(B115:B115)</f>
        <v>35</v>
      </c>
      <c r="C114" s="236">
        <f>SUM(C115:C115)</f>
        <v>35</v>
      </c>
      <c r="D114" s="225">
        <f t="shared" si="29"/>
        <v>100</v>
      </c>
      <c r="E114" s="226">
        <f t="shared" si="31"/>
        <v>100</v>
      </c>
    </row>
    <row r="115" spans="1:5">
      <c r="A115" s="235" t="s">
        <v>260</v>
      </c>
      <c r="B115" s="236">
        <v>35</v>
      </c>
      <c r="C115" s="236">
        <v>35</v>
      </c>
      <c r="D115" s="225">
        <f t="shared" si="29"/>
        <v>100</v>
      </c>
      <c r="E115" s="226">
        <f t="shared" si="31"/>
        <v>100</v>
      </c>
    </row>
    <row r="116" spans="1:5">
      <c r="A116" s="235" t="s">
        <v>261</v>
      </c>
      <c r="B116" s="236">
        <f>SUM(B117:B126)</f>
        <v>9104</v>
      </c>
      <c r="C116" s="236">
        <f>SUM(C117:C126)</f>
        <v>9795</v>
      </c>
      <c r="D116" s="225">
        <f t="shared" si="29"/>
        <v>92.95</v>
      </c>
      <c r="E116" s="226">
        <f t="shared" si="31"/>
        <v>92.95</v>
      </c>
    </row>
    <row r="117" spans="1:5">
      <c r="A117" s="235" t="s">
        <v>262</v>
      </c>
      <c r="B117" s="236">
        <v>3918</v>
      </c>
      <c r="C117" s="236">
        <v>5766</v>
      </c>
      <c r="D117" s="225">
        <f t="shared" si="29"/>
        <v>67.95</v>
      </c>
      <c r="E117" s="226">
        <f t="shared" si="31"/>
        <v>67.95</v>
      </c>
    </row>
    <row r="118" spans="1:5">
      <c r="A118" s="235" t="s">
        <v>263</v>
      </c>
      <c r="B118" s="236">
        <v>339</v>
      </c>
      <c r="C118" s="236"/>
      <c r="D118" s="225"/>
      <c r="E118" s="226"/>
    </row>
    <row r="119" spans="1:5">
      <c r="A119" s="235" t="s">
        <v>264</v>
      </c>
      <c r="B119" s="236">
        <v>403</v>
      </c>
      <c r="C119" s="236"/>
      <c r="D119" s="225"/>
      <c r="E119" s="226"/>
    </row>
    <row r="120" spans="1:5">
      <c r="A120" s="235" t="s">
        <v>265</v>
      </c>
      <c r="B120" s="236">
        <v>315</v>
      </c>
      <c r="C120" s="236"/>
      <c r="D120" s="225"/>
      <c r="E120" s="226"/>
    </row>
    <row r="121" spans="1:5">
      <c r="A121" s="235" t="s">
        <v>266</v>
      </c>
      <c r="B121" s="236"/>
      <c r="C121" s="236">
        <v>1141</v>
      </c>
      <c r="D121" s="225">
        <f t="shared" ref="D121:D138" si="32">B121/C121*100</f>
        <v>0</v>
      </c>
      <c r="E121" s="226">
        <f t="shared" ref="E121:E138" si="33">B121/C121*100</f>
        <v>0</v>
      </c>
    </row>
    <row r="122" spans="1:5">
      <c r="A122" s="235" t="s">
        <v>267</v>
      </c>
      <c r="B122" s="236"/>
      <c r="C122" s="236">
        <v>62</v>
      </c>
      <c r="D122" s="225">
        <f t="shared" si="32"/>
        <v>0</v>
      </c>
      <c r="E122" s="226">
        <f t="shared" si="33"/>
        <v>0</v>
      </c>
    </row>
    <row r="123" spans="1:5">
      <c r="A123" s="235" t="s">
        <v>268</v>
      </c>
      <c r="B123" s="236"/>
      <c r="C123" s="236">
        <v>333</v>
      </c>
      <c r="D123" s="225">
        <f t="shared" si="32"/>
        <v>0</v>
      </c>
      <c r="E123" s="226">
        <f t="shared" si="33"/>
        <v>0</v>
      </c>
    </row>
    <row r="124" spans="1:5">
      <c r="A124" s="235" t="s">
        <v>269</v>
      </c>
      <c r="B124" s="236"/>
      <c r="C124" s="236">
        <v>221</v>
      </c>
      <c r="D124" s="225">
        <f t="shared" si="32"/>
        <v>0</v>
      </c>
      <c r="E124" s="226">
        <f t="shared" si="33"/>
        <v>0</v>
      </c>
    </row>
    <row r="125" spans="1:5">
      <c r="A125" s="235" t="s">
        <v>270</v>
      </c>
      <c r="B125" s="236"/>
      <c r="C125" s="236">
        <v>325</v>
      </c>
      <c r="D125" s="225">
        <f t="shared" si="32"/>
        <v>0</v>
      </c>
      <c r="E125" s="226">
        <f t="shared" si="33"/>
        <v>0</v>
      </c>
    </row>
    <row r="126" spans="1:5">
      <c r="A126" s="235" t="s">
        <v>271</v>
      </c>
      <c r="B126" s="236">
        <v>4129</v>
      </c>
      <c r="C126" s="236">
        <v>1947</v>
      </c>
      <c r="D126" s="225">
        <f t="shared" si="32"/>
        <v>212.07</v>
      </c>
      <c r="E126" s="226">
        <f t="shared" si="33"/>
        <v>212.07</v>
      </c>
    </row>
    <row r="127" spans="1:5">
      <c r="A127" s="235" t="s">
        <v>272</v>
      </c>
      <c r="B127" s="236">
        <f t="shared" ref="B127:B131" si="34">B128</f>
        <v>30</v>
      </c>
      <c r="C127" s="236">
        <v>30</v>
      </c>
      <c r="D127" s="225">
        <f t="shared" si="32"/>
        <v>100</v>
      </c>
      <c r="E127" s="226">
        <f t="shared" si="33"/>
        <v>100</v>
      </c>
    </row>
    <row r="128" spans="1:5">
      <c r="A128" s="235" t="s">
        <v>273</v>
      </c>
      <c r="B128" s="236">
        <v>30</v>
      </c>
      <c r="C128" s="236">
        <v>30</v>
      </c>
      <c r="D128" s="225">
        <f t="shared" si="32"/>
        <v>100</v>
      </c>
      <c r="E128" s="226">
        <f t="shared" si="33"/>
        <v>100</v>
      </c>
    </row>
    <row r="129" spans="1:5">
      <c r="A129" s="235" t="s">
        <v>274</v>
      </c>
      <c r="B129" s="236">
        <f t="shared" si="34"/>
        <v>26</v>
      </c>
      <c r="C129" s="236">
        <v>26</v>
      </c>
      <c r="D129" s="225">
        <f t="shared" si="32"/>
        <v>100</v>
      </c>
      <c r="E129" s="226">
        <f t="shared" si="33"/>
        <v>100</v>
      </c>
    </row>
    <row r="130" spans="1:5">
      <c r="A130" s="235" t="s">
        <v>275</v>
      </c>
      <c r="B130" s="236">
        <v>26</v>
      </c>
      <c r="C130" s="236">
        <v>26</v>
      </c>
      <c r="D130" s="225">
        <f t="shared" si="32"/>
        <v>100</v>
      </c>
      <c r="E130" s="226">
        <f t="shared" si="33"/>
        <v>100</v>
      </c>
    </row>
    <row r="131" spans="1:5">
      <c r="A131" s="235" t="s">
        <v>276</v>
      </c>
      <c r="B131" s="236">
        <f t="shared" si="34"/>
        <v>83</v>
      </c>
      <c r="C131" s="236">
        <v>83</v>
      </c>
      <c r="D131" s="225">
        <f t="shared" si="32"/>
        <v>100</v>
      </c>
      <c r="E131" s="226">
        <f t="shared" si="33"/>
        <v>100</v>
      </c>
    </row>
    <row r="132" spans="1:5">
      <c r="A132" s="235" t="s">
        <v>277</v>
      </c>
      <c r="B132" s="236">
        <v>83</v>
      </c>
      <c r="C132" s="236">
        <v>83</v>
      </c>
      <c r="D132" s="225">
        <f t="shared" si="32"/>
        <v>100</v>
      </c>
      <c r="E132" s="226">
        <f t="shared" si="33"/>
        <v>100</v>
      </c>
    </row>
    <row r="133" spans="1:5">
      <c r="A133" s="235" t="s">
        <v>278</v>
      </c>
      <c r="B133" s="236">
        <f>SUM(B134:B140)</f>
        <v>961</v>
      </c>
      <c r="C133" s="236">
        <f>SUM(C134:C140)</f>
        <v>837</v>
      </c>
      <c r="D133" s="225">
        <f t="shared" si="32"/>
        <v>114.81</v>
      </c>
      <c r="E133" s="226">
        <f t="shared" si="33"/>
        <v>114.81</v>
      </c>
    </row>
    <row r="134" spans="1:5">
      <c r="A134" s="235" t="s">
        <v>279</v>
      </c>
      <c r="B134" s="236">
        <v>582</v>
      </c>
      <c r="C134" s="236">
        <v>517</v>
      </c>
      <c r="D134" s="225">
        <f t="shared" si="32"/>
        <v>112.57</v>
      </c>
      <c r="E134" s="226">
        <f t="shared" si="33"/>
        <v>112.57</v>
      </c>
    </row>
    <row r="135" spans="1:5">
      <c r="A135" s="235" t="s">
        <v>280</v>
      </c>
      <c r="B135" s="236">
        <v>213</v>
      </c>
      <c r="C135" s="236">
        <v>211</v>
      </c>
      <c r="D135" s="225">
        <f t="shared" si="32"/>
        <v>100.95</v>
      </c>
      <c r="E135" s="226">
        <f t="shared" si="33"/>
        <v>100.95</v>
      </c>
    </row>
    <row r="136" spans="1:5">
      <c r="A136" s="235" t="s">
        <v>281</v>
      </c>
      <c r="B136" s="236">
        <v>10</v>
      </c>
      <c r="C136" s="236">
        <v>10</v>
      </c>
      <c r="D136" s="225">
        <f t="shared" si="32"/>
        <v>100</v>
      </c>
      <c r="E136" s="226">
        <f t="shared" si="33"/>
        <v>100</v>
      </c>
    </row>
    <row r="137" spans="1:5">
      <c r="A137" s="235" t="s">
        <v>282</v>
      </c>
      <c r="B137" s="236">
        <v>43</v>
      </c>
      <c r="C137" s="236">
        <v>33</v>
      </c>
      <c r="D137" s="225">
        <f t="shared" si="32"/>
        <v>130.3</v>
      </c>
      <c r="E137" s="226">
        <f t="shared" si="33"/>
        <v>130.3</v>
      </c>
    </row>
    <row r="138" spans="1:5">
      <c r="A138" s="235" t="s">
        <v>283</v>
      </c>
      <c r="B138" s="236">
        <v>9</v>
      </c>
      <c r="C138" s="236">
        <v>8</v>
      </c>
      <c r="D138" s="225">
        <f t="shared" si="32"/>
        <v>112.5</v>
      </c>
      <c r="E138" s="226">
        <f t="shared" si="33"/>
        <v>112.5</v>
      </c>
    </row>
    <row r="139" spans="1:5">
      <c r="A139" s="235" t="s">
        <v>284</v>
      </c>
      <c r="B139" s="236">
        <v>48</v>
      </c>
      <c r="C139" s="236"/>
      <c r="D139" s="225"/>
      <c r="E139" s="226"/>
    </row>
    <row r="140" spans="1:5">
      <c r="A140" s="235" t="s">
        <v>285</v>
      </c>
      <c r="B140" s="236">
        <v>56</v>
      </c>
      <c r="C140" s="236">
        <v>58</v>
      </c>
      <c r="D140" s="225">
        <f t="shared" ref="D140:D145" si="35">B140/C140*100</f>
        <v>96.55</v>
      </c>
      <c r="E140" s="226">
        <f t="shared" ref="E140:E145" si="36">B140/C140*100</f>
        <v>96.55</v>
      </c>
    </row>
    <row r="141" spans="1:5">
      <c r="A141" s="235" t="s">
        <v>286</v>
      </c>
      <c r="B141" s="236">
        <f>B142</f>
        <v>409</v>
      </c>
      <c r="C141" s="236"/>
      <c r="D141" s="225"/>
      <c r="E141" s="226"/>
    </row>
    <row r="142" spans="1:5">
      <c r="A142" s="235" t="s">
        <v>287</v>
      </c>
      <c r="B142" s="236">
        <v>409</v>
      </c>
      <c r="C142" s="236"/>
      <c r="D142" s="225"/>
      <c r="E142" s="226"/>
    </row>
    <row r="143" spans="1:5">
      <c r="A143" s="235" t="s">
        <v>112</v>
      </c>
      <c r="B143" s="236">
        <f>SUM(B144,B147,B153,B157,B159,B161,B164,B170)</f>
        <v>50241</v>
      </c>
      <c r="C143" s="236">
        <f>SUM(C144,C147,C153,C157,C159,C161,C164,C170)</f>
        <v>45829</v>
      </c>
      <c r="D143" s="225">
        <f t="shared" si="35"/>
        <v>109.63</v>
      </c>
      <c r="E143" s="226">
        <f t="shared" si="36"/>
        <v>109.63</v>
      </c>
    </row>
    <row r="144" spans="1:5">
      <c r="A144" s="235" t="s">
        <v>288</v>
      </c>
      <c r="B144" s="236">
        <f>SUM(B145:B146)</f>
        <v>231</v>
      </c>
      <c r="C144" s="236">
        <v>195</v>
      </c>
      <c r="D144" s="225">
        <f t="shared" si="35"/>
        <v>118.46</v>
      </c>
      <c r="E144" s="226">
        <f t="shared" si="36"/>
        <v>118.46</v>
      </c>
    </row>
    <row r="145" spans="1:5">
      <c r="A145" s="235" t="s">
        <v>289</v>
      </c>
      <c r="B145" s="236">
        <v>111</v>
      </c>
      <c r="C145" s="236">
        <v>195</v>
      </c>
      <c r="D145" s="225">
        <f t="shared" si="35"/>
        <v>56.92</v>
      </c>
      <c r="E145" s="226">
        <f t="shared" si="36"/>
        <v>56.92</v>
      </c>
    </row>
    <row r="146" spans="1:5">
      <c r="A146" s="235" t="s">
        <v>290</v>
      </c>
      <c r="B146" s="236">
        <v>120</v>
      </c>
      <c r="C146" s="236"/>
      <c r="D146" s="225"/>
      <c r="E146" s="226"/>
    </row>
    <row r="147" spans="1:5">
      <c r="A147" s="235" t="s">
        <v>291</v>
      </c>
      <c r="B147" s="236">
        <f>SUM(B148:B152)</f>
        <v>33713</v>
      </c>
      <c r="C147" s="236">
        <f>SUM(C148:C152)</f>
        <v>33097</v>
      </c>
      <c r="D147" s="225">
        <f t="shared" ref="D147:D165" si="37">B147/C147*100</f>
        <v>101.86</v>
      </c>
      <c r="E147" s="226">
        <f t="shared" ref="E147:E165" si="38">B147/C147*100</f>
        <v>101.86</v>
      </c>
    </row>
    <row r="148" spans="1:5">
      <c r="A148" s="235" t="s">
        <v>292</v>
      </c>
      <c r="B148" s="236">
        <v>2256</v>
      </c>
      <c r="C148" s="236">
        <v>1560</v>
      </c>
      <c r="D148" s="225">
        <f t="shared" si="37"/>
        <v>144.62</v>
      </c>
      <c r="E148" s="226">
        <f t="shared" si="38"/>
        <v>144.62</v>
      </c>
    </row>
    <row r="149" spans="1:5">
      <c r="A149" s="235" t="s">
        <v>293</v>
      </c>
      <c r="B149" s="236">
        <v>11499</v>
      </c>
      <c r="C149" s="236">
        <v>12031</v>
      </c>
      <c r="D149" s="225">
        <f t="shared" si="37"/>
        <v>95.58</v>
      </c>
      <c r="E149" s="226">
        <f t="shared" si="38"/>
        <v>95.58</v>
      </c>
    </row>
    <row r="150" spans="1:5">
      <c r="A150" s="235" t="s">
        <v>294</v>
      </c>
      <c r="B150" s="236">
        <v>8253</v>
      </c>
      <c r="C150" s="236">
        <v>8311</v>
      </c>
      <c r="D150" s="225">
        <f t="shared" si="37"/>
        <v>99.3</v>
      </c>
      <c r="E150" s="226">
        <f t="shared" si="38"/>
        <v>99.3</v>
      </c>
    </row>
    <row r="151" spans="1:5">
      <c r="A151" s="235" t="s">
        <v>295</v>
      </c>
      <c r="B151" s="236">
        <v>4091</v>
      </c>
      <c r="C151" s="236">
        <v>3980</v>
      </c>
      <c r="D151" s="225">
        <f t="shared" si="37"/>
        <v>102.79</v>
      </c>
      <c r="E151" s="226">
        <f t="shared" si="38"/>
        <v>102.79</v>
      </c>
    </row>
    <row r="152" spans="1:5">
      <c r="A152" s="235" t="s">
        <v>296</v>
      </c>
      <c r="B152" s="236">
        <v>7614</v>
      </c>
      <c r="C152" s="236">
        <v>7215</v>
      </c>
      <c r="D152" s="225">
        <f t="shared" si="37"/>
        <v>105.53</v>
      </c>
      <c r="E152" s="226">
        <f t="shared" si="38"/>
        <v>105.53</v>
      </c>
    </row>
    <row r="153" spans="1:5">
      <c r="A153" s="235" t="s">
        <v>297</v>
      </c>
      <c r="B153" s="236">
        <f>SUM(B154:B156)</f>
        <v>1759</v>
      </c>
      <c r="C153" s="236">
        <v>1657</v>
      </c>
      <c r="D153" s="225">
        <f t="shared" si="37"/>
        <v>106.16</v>
      </c>
      <c r="E153" s="226">
        <f t="shared" si="38"/>
        <v>106.16</v>
      </c>
    </row>
    <row r="154" spans="1:5">
      <c r="A154" s="235" t="s">
        <v>298</v>
      </c>
      <c r="B154" s="236">
        <v>615</v>
      </c>
      <c r="C154" s="236">
        <v>130</v>
      </c>
      <c r="D154" s="225">
        <f t="shared" si="37"/>
        <v>473.08</v>
      </c>
      <c r="E154" s="226">
        <f t="shared" si="38"/>
        <v>473.08</v>
      </c>
    </row>
    <row r="155" spans="1:5">
      <c r="A155" s="235" t="s">
        <v>299</v>
      </c>
      <c r="B155" s="236">
        <v>1023</v>
      </c>
      <c r="C155" s="236">
        <v>1061</v>
      </c>
      <c r="D155" s="225">
        <f t="shared" si="37"/>
        <v>96.42</v>
      </c>
      <c r="E155" s="226">
        <f t="shared" si="38"/>
        <v>96.42</v>
      </c>
    </row>
    <row r="156" spans="1:5">
      <c r="A156" s="235" t="s">
        <v>300</v>
      </c>
      <c r="B156" s="236">
        <v>121</v>
      </c>
      <c r="C156" s="236">
        <v>467</v>
      </c>
      <c r="D156" s="225">
        <f t="shared" si="37"/>
        <v>25.91</v>
      </c>
      <c r="E156" s="226">
        <f t="shared" si="38"/>
        <v>25.91</v>
      </c>
    </row>
    <row r="157" spans="1:5">
      <c r="A157" s="235" t="s">
        <v>301</v>
      </c>
      <c r="B157" s="236">
        <f>B158</f>
        <v>10</v>
      </c>
      <c r="C157" s="236">
        <v>110</v>
      </c>
      <c r="D157" s="225">
        <f t="shared" si="37"/>
        <v>9.09</v>
      </c>
      <c r="E157" s="226">
        <f t="shared" si="38"/>
        <v>9.09</v>
      </c>
    </row>
    <row r="158" spans="1:5">
      <c r="A158" s="235" t="s">
        <v>302</v>
      </c>
      <c r="B158" s="236">
        <v>10</v>
      </c>
      <c r="C158" s="236">
        <v>110</v>
      </c>
      <c r="D158" s="225">
        <f t="shared" si="37"/>
        <v>9.09</v>
      </c>
      <c r="E158" s="226">
        <f t="shared" si="38"/>
        <v>9.09</v>
      </c>
    </row>
    <row r="159" spans="1:5">
      <c r="A159" s="235" t="s">
        <v>303</v>
      </c>
      <c r="B159" s="236">
        <f>B160</f>
        <v>63</v>
      </c>
      <c r="C159" s="236">
        <v>58</v>
      </c>
      <c r="D159" s="225">
        <f t="shared" si="37"/>
        <v>108.62</v>
      </c>
      <c r="E159" s="226">
        <f t="shared" si="38"/>
        <v>108.62</v>
      </c>
    </row>
    <row r="160" spans="1:5">
      <c r="A160" s="235" t="s">
        <v>304</v>
      </c>
      <c r="B160" s="236">
        <v>63</v>
      </c>
      <c r="C160" s="236">
        <v>58</v>
      </c>
      <c r="D160" s="225">
        <f t="shared" si="37"/>
        <v>108.62</v>
      </c>
      <c r="E160" s="226">
        <f t="shared" si="38"/>
        <v>108.62</v>
      </c>
    </row>
    <row r="161" spans="1:5">
      <c r="A161" s="235" t="s">
        <v>305</v>
      </c>
      <c r="B161" s="236">
        <f>SUM(B162:B163)</f>
        <v>450</v>
      </c>
      <c r="C161" s="236">
        <v>453</v>
      </c>
      <c r="D161" s="225">
        <f t="shared" si="37"/>
        <v>99.34</v>
      </c>
      <c r="E161" s="226">
        <f t="shared" si="38"/>
        <v>99.34</v>
      </c>
    </row>
    <row r="162" spans="1:5">
      <c r="A162" s="235" t="s">
        <v>306</v>
      </c>
      <c r="B162" s="236">
        <v>288</v>
      </c>
      <c r="C162" s="236">
        <v>318</v>
      </c>
      <c r="D162" s="225">
        <f t="shared" si="37"/>
        <v>90.57</v>
      </c>
      <c r="E162" s="226">
        <f t="shared" si="38"/>
        <v>90.57</v>
      </c>
    </row>
    <row r="163" spans="1:5">
      <c r="A163" s="235" t="s">
        <v>307</v>
      </c>
      <c r="B163" s="236">
        <v>162</v>
      </c>
      <c r="C163" s="236">
        <v>134</v>
      </c>
      <c r="D163" s="225">
        <f t="shared" si="37"/>
        <v>120.9</v>
      </c>
      <c r="E163" s="226">
        <f t="shared" si="38"/>
        <v>120.9</v>
      </c>
    </row>
    <row r="164" spans="1:5">
      <c r="A164" s="235" t="s">
        <v>308</v>
      </c>
      <c r="B164" s="236">
        <f>SUM(B165:B169)</f>
        <v>14000</v>
      </c>
      <c r="C164" s="236">
        <v>10200</v>
      </c>
      <c r="D164" s="225">
        <f t="shared" si="37"/>
        <v>137.25</v>
      </c>
      <c r="E164" s="226">
        <f t="shared" si="38"/>
        <v>137.25</v>
      </c>
    </row>
    <row r="165" spans="1:5">
      <c r="A165" s="19" t="s">
        <v>309</v>
      </c>
      <c r="B165" s="236">
        <v>4200</v>
      </c>
      <c r="C165" s="236">
        <v>3124</v>
      </c>
      <c r="D165" s="225">
        <f t="shared" si="37"/>
        <v>134.44</v>
      </c>
      <c r="E165" s="226">
        <f t="shared" si="38"/>
        <v>134.44</v>
      </c>
    </row>
    <row r="166" spans="1:5">
      <c r="A166" s="235" t="s">
        <v>310</v>
      </c>
      <c r="B166" s="236"/>
      <c r="C166" s="236">
        <v>381</v>
      </c>
      <c r="D166" s="225"/>
      <c r="E166" s="226"/>
    </row>
    <row r="167" spans="1:5">
      <c r="A167" s="235" t="s">
        <v>311</v>
      </c>
      <c r="B167" s="236">
        <v>6000</v>
      </c>
      <c r="C167" s="236">
        <v>1000</v>
      </c>
      <c r="D167" s="225"/>
      <c r="E167" s="226"/>
    </row>
    <row r="168" spans="1:5">
      <c r="A168" s="235" t="s">
        <v>312</v>
      </c>
      <c r="B168" s="236">
        <v>2000</v>
      </c>
      <c r="C168" s="236">
        <v>160</v>
      </c>
      <c r="D168" s="225"/>
      <c r="E168" s="226"/>
    </row>
    <row r="169" spans="1:5">
      <c r="A169" s="235" t="s">
        <v>313</v>
      </c>
      <c r="B169" s="236">
        <v>1800</v>
      </c>
      <c r="C169" s="236">
        <v>5535</v>
      </c>
      <c r="D169" s="225">
        <f t="shared" ref="D169:D174" si="39">B169/C169*100</f>
        <v>32.52</v>
      </c>
      <c r="E169" s="226">
        <f t="shared" ref="E169:E174" si="40">B169/C169*100</f>
        <v>32.52</v>
      </c>
    </row>
    <row r="170" spans="1:5">
      <c r="A170" s="19" t="s">
        <v>314</v>
      </c>
      <c r="B170" s="236">
        <f>B171</f>
        <v>15</v>
      </c>
      <c r="C170" s="236">
        <v>59</v>
      </c>
      <c r="D170" s="225">
        <f t="shared" si="39"/>
        <v>25.42</v>
      </c>
      <c r="E170" s="226">
        <f t="shared" si="40"/>
        <v>25.42</v>
      </c>
    </row>
    <row r="171" spans="1:5">
      <c r="A171" s="19" t="s">
        <v>315</v>
      </c>
      <c r="B171" s="236">
        <v>15</v>
      </c>
      <c r="C171" s="236">
        <v>59</v>
      </c>
      <c r="D171" s="225">
        <f t="shared" si="39"/>
        <v>25.42</v>
      </c>
      <c r="E171" s="226">
        <f t="shared" si="40"/>
        <v>25.42</v>
      </c>
    </row>
    <row r="172" spans="1:5">
      <c r="A172" s="235" t="s">
        <v>113</v>
      </c>
      <c r="B172" s="236">
        <f>SUM(B173,B176,B178,B180)</f>
        <v>1174</v>
      </c>
      <c r="C172" s="236">
        <v>398</v>
      </c>
      <c r="D172" s="225">
        <f t="shared" si="39"/>
        <v>294.97</v>
      </c>
      <c r="E172" s="226">
        <f t="shared" si="40"/>
        <v>294.97</v>
      </c>
    </row>
    <row r="173" spans="1:5">
      <c r="A173" s="235" t="s">
        <v>316</v>
      </c>
      <c r="B173" s="236">
        <f>SUM(B174:B175)</f>
        <v>222</v>
      </c>
      <c r="C173" s="236">
        <v>273</v>
      </c>
      <c r="D173" s="225">
        <f t="shared" si="39"/>
        <v>81.32</v>
      </c>
      <c r="E173" s="226">
        <f t="shared" si="40"/>
        <v>81.32</v>
      </c>
    </row>
    <row r="174" spans="1:5">
      <c r="A174" s="235" t="s">
        <v>317</v>
      </c>
      <c r="B174" s="236">
        <v>62</v>
      </c>
      <c r="C174" s="236">
        <v>163</v>
      </c>
      <c r="D174" s="225">
        <f t="shared" si="39"/>
        <v>38.04</v>
      </c>
      <c r="E174" s="226">
        <f t="shared" si="40"/>
        <v>38.04</v>
      </c>
    </row>
    <row r="175" spans="1:5">
      <c r="A175" s="235" t="s">
        <v>318</v>
      </c>
      <c r="B175" s="236">
        <v>160</v>
      </c>
      <c r="C175" s="236">
        <v>110</v>
      </c>
      <c r="D175" s="225"/>
      <c r="E175" s="226"/>
    </row>
    <row r="176" spans="1:5">
      <c r="A176" s="235" t="s">
        <v>319</v>
      </c>
      <c r="B176" s="236">
        <f t="shared" ref="B176:B180" si="41">B177</f>
        <v>5</v>
      </c>
      <c r="C176" s="236">
        <v>5</v>
      </c>
      <c r="D176" s="225">
        <f t="shared" ref="D176:D179" si="42">B176/C176*100</f>
        <v>100</v>
      </c>
      <c r="E176" s="226">
        <f t="shared" ref="E176:E179" si="43">B176/C176*100</f>
        <v>100</v>
      </c>
    </row>
    <row r="177" spans="1:5">
      <c r="A177" s="235" t="s">
        <v>320</v>
      </c>
      <c r="B177" s="236">
        <v>5</v>
      </c>
      <c r="C177" s="236">
        <v>5</v>
      </c>
      <c r="D177" s="225">
        <f t="shared" si="42"/>
        <v>100</v>
      </c>
      <c r="E177" s="226">
        <f t="shared" si="43"/>
        <v>100</v>
      </c>
    </row>
    <row r="178" spans="1:5">
      <c r="A178" s="235" t="s">
        <v>321</v>
      </c>
      <c r="B178" s="236">
        <f t="shared" si="41"/>
        <v>147</v>
      </c>
      <c r="C178" s="236">
        <v>120</v>
      </c>
      <c r="D178" s="225">
        <f t="shared" si="42"/>
        <v>122.5</v>
      </c>
      <c r="E178" s="226">
        <f t="shared" si="43"/>
        <v>122.5</v>
      </c>
    </row>
    <row r="179" spans="1:5">
      <c r="A179" s="235" t="s">
        <v>322</v>
      </c>
      <c r="B179" s="236">
        <v>147</v>
      </c>
      <c r="C179" s="236">
        <v>120</v>
      </c>
      <c r="D179" s="225">
        <f t="shared" si="42"/>
        <v>122.5</v>
      </c>
      <c r="E179" s="226">
        <f t="shared" si="43"/>
        <v>122.5</v>
      </c>
    </row>
    <row r="180" spans="1:5">
      <c r="A180" s="235" t="s">
        <v>323</v>
      </c>
      <c r="B180" s="236">
        <f t="shared" si="41"/>
        <v>800</v>
      </c>
      <c r="C180" s="236"/>
      <c r="D180" s="225"/>
      <c r="E180" s="226"/>
    </row>
    <row r="181" spans="1:5">
      <c r="A181" s="235" t="s">
        <v>324</v>
      </c>
      <c r="B181" s="236">
        <v>800</v>
      </c>
      <c r="C181" s="236"/>
      <c r="D181" s="225"/>
      <c r="E181" s="226"/>
    </row>
    <row r="182" spans="1:5">
      <c r="A182" s="235" t="s">
        <v>114</v>
      </c>
      <c r="B182" s="236">
        <f>SUM(B183,B190,B194,B197,B201,B204)</f>
        <v>3903</v>
      </c>
      <c r="C182" s="236">
        <f>SUM(C183,C190,C194,C197,C201,C204)</f>
        <v>2571</v>
      </c>
      <c r="D182" s="225">
        <f t="shared" ref="D182:D188" si="44">B182/C182*100</f>
        <v>151.81</v>
      </c>
      <c r="E182" s="226">
        <f t="shared" ref="E182:E185" si="45">B182/C182*100</f>
        <v>151.81</v>
      </c>
    </row>
    <row r="183" spans="1:5">
      <c r="A183" s="235" t="s">
        <v>325</v>
      </c>
      <c r="B183" s="236">
        <f>SUM(B184:B189)</f>
        <v>2904</v>
      </c>
      <c r="C183" s="236">
        <f>SUM(C184:C189)</f>
        <v>1579</v>
      </c>
      <c r="D183" s="225">
        <f t="shared" si="44"/>
        <v>183.91</v>
      </c>
      <c r="E183" s="226">
        <f t="shared" si="45"/>
        <v>183.91</v>
      </c>
    </row>
    <row r="184" spans="1:5">
      <c r="A184" s="235" t="s">
        <v>326</v>
      </c>
      <c r="B184" s="236">
        <v>317</v>
      </c>
      <c r="C184" s="236">
        <v>88</v>
      </c>
      <c r="D184" s="225">
        <f t="shared" si="44"/>
        <v>360.23</v>
      </c>
      <c r="E184" s="226">
        <f t="shared" si="45"/>
        <v>360.23</v>
      </c>
    </row>
    <row r="185" spans="1:5">
      <c r="A185" s="235" t="s">
        <v>327</v>
      </c>
      <c r="B185" s="236">
        <v>48</v>
      </c>
      <c r="C185" s="236">
        <v>46</v>
      </c>
      <c r="D185" s="225">
        <f t="shared" si="44"/>
        <v>104.35</v>
      </c>
      <c r="E185" s="226">
        <f t="shared" si="45"/>
        <v>104.35</v>
      </c>
    </row>
    <row r="186" spans="1:5">
      <c r="A186" s="19" t="s">
        <v>328</v>
      </c>
      <c r="B186" s="236"/>
      <c r="C186" s="236"/>
      <c r="D186" s="225" t="e">
        <f t="shared" si="44"/>
        <v>#DIV/0!</v>
      </c>
      <c r="E186" s="226"/>
    </row>
    <row r="187" spans="1:5">
      <c r="A187" s="235" t="s">
        <v>329</v>
      </c>
      <c r="B187" s="236">
        <v>71</v>
      </c>
      <c r="C187" s="236">
        <v>38</v>
      </c>
      <c r="D187" s="225">
        <f t="shared" si="44"/>
        <v>186.84</v>
      </c>
      <c r="E187" s="226"/>
    </row>
    <row r="188" spans="1:5">
      <c r="A188" s="235" t="s">
        <v>330</v>
      </c>
      <c r="B188" s="236">
        <v>215</v>
      </c>
      <c r="C188" s="236">
        <v>809</v>
      </c>
      <c r="D188" s="225">
        <f t="shared" si="44"/>
        <v>26.58</v>
      </c>
      <c r="E188" s="226"/>
    </row>
    <row r="189" spans="1:5">
      <c r="A189" s="235" t="s">
        <v>331</v>
      </c>
      <c r="B189" s="236">
        <v>2253</v>
      </c>
      <c r="C189" s="236">
        <v>598</v>
      </c>
      <c r="D189" s="225">
        <f t="shared" ref="D189:D229" si="46">B189/C189*100</f>
        <v>376.76</v>
      </c>
      <c r="E189" s="226">
        <f t="shared" ref="E189:E229" si="47">B189/C189*100</f>
        <v>376.76</v>
      </c>
    </row>
    <row r="190" spans="1:5">
      <c r="A190" s="235" t="s">
        <v>332</v>
      </c>
      <c r="B190" s="236">
        <f>SUM(B191:B193)</f>
        <v>76</v>
      </c>
      <c r="C190" s="236">
        <f>SUM(C191:C193)</f>
        <v>70</v>
      </c>
      <c r="D190" s="225">
        <f t="shared" si="46"/>
        <v>108.57</v>
      </c>
      <c r="E190" s="226">
        <f t="shared" si="47"/>
        <v>108.57</v>
      </c>
    </row>
    <row r="191" spans="1:5">
      <c r="A191" s="235" t="s">
        <v>333</v>
      </c>
      <c r="B191" s="236">
        <v>6</v>
      </c>
      <c r="C191" s="236">
        <v>39</v>
      </c>
      <c r="D191" s="225">
        <f t="shared" si="46"/>
        <v>15.38</v>
      </c>
      <c r="E191" s="226">
        <f t="shared" si="47"/>
        <v>15.38</v>
      </c>
    </row>
    <row r="192" spans="1:5">
      <c r="A192" s="235" t="s">
        <v>334</v>
      </c>
      <c r="B192" s="236">
        <v>15</v>
      </c>
      <c r="C192" s="236">
        <v>10</v>
      </c>
      <c r="D192" s="225"/>
      <c r="E192" s="226"/>
    </row>
    <row r="193" spans="1:5">
      <c r="A193" s="235" t="s">
        <v>335</v>
      </c>
      <c r="B193" s="236">
        <v>55</v>
      </c>
      <c r="C193" s="236">
        <v>21</v>
      </c>
      <c r="D193" s="225">
        <f t="shared" si="46"/>
        <v>261.9</v>
      </c>
      <c r="E193" s="226">
        <f t="shared" si="47"/>
        <v>261.9</v>
      </c>
    </row>
    <row r="194" spans="1:5">
      <c r="A194" s="235" t="s">
        <v>336</v>
      </c>
      <c r="B194" s="236">
        <f>SUM(B195:B196)</f>
        <v>120</v>
      </c>
      <c r="C194" s="236">
        <v>111</v>
      </c>
      <c r="D194" s="225">
        <f t="shared" si="46"/>
        <v>108.11</v>
      </c>
      <c r="E194" s="226">
        <f t="shared" si="47"/>
        <v>108.11</v>
      </c>
    </row>
    <row r="195" spans="1:5">
      <c r="A195" s="235" t="s">
        <v>337</v>
      </c>
      <c r="B195" s="236">
        <v>59</v>
      </c>
      <c r="C195" s="236">
        <v>57</v>
      </c>
      <c r="D195" s="225">
        <f t="shared" si="46"/>
        <v>103.51</v>
      </c>
      <c r="E195" s="226">
        <f t="shared" si="47"/>
        <v>103.51</v>
      </c>
    </row>
    <row r="196" spans="1:5">
      <c r="A196" s="235" t="s">
        <v>338</v>
      </c>
      <c r="B196" s="236">
        <v>61</v>
      </c>
      <c r="C196" s="236">
        <v>54</v>
      </c>
      <c r="D196" s="225">
        <f t="shared" si="46"/>
        <v>112.96</v>
      </c>
      <c r="E196" s="226">
        <f t="shared" si="47"/>
        <v>112.96</v>
      </c>
    </row>
    <row r="197" spans="1:5">
      <c r="A197" s="235" t="s">
        <v>339</v>
      </c>
      <c r="B197" s="236">
        <f>SUM(B198:B200)</f>
        <v>715</v>
      </c>
      <c r="C197" s="236">
        <f>SUM(C198:C200)</f>
        <v>724</v>
      </c>
      <c r="D197" s="225">
        <f t="shared" si="46"/>
        <v>98.76</v>
      </c>
      <c r="E197" s="226">
        <f t="shared" si="47"/>
        <v>98.76</v>
      </c>
    </row>
    <row r="198" spans="1:5">
      <c r="A198" s="235" t="s">
        <v>340</v>
      </c>
      <c r="B198" s="236">
        <v>289</v>
      </c>
      <c r="C198" s="236">
        <v>271</v>
      </c>
      <c r="D198" s="225">
        <f t="shared" si="46"/>
        <v>106.64</v>
      </c>
      <c r="E198" s="226">
        <f t="shared" si="47"/>
        <v>106.64</v>
      </c>
    </row>
    <row r="199" spans="1:5">
      <c r="A199" s="235" t="s">
        <v>341</v>
      </c>
      <c r="B199" s="236">
        <v>254</v>
      </c>
      <c r="C199" s="236">
        <v>271</v>
      </c>
      <c r="D199" s="225">
        <f t="shared" si="46"/>
        <v>93.73</v>
      </c>
      <c r="E199" s="226">
        <f t="shared" si="47"/>
        <v>93.73</v>
      </c>
    </row>
    <row r="200" spans="1:5">
      <c r="A200" s="235" t="s">
        <v>342</v>
      </c>
      <c r="B200" s="236">
        <v>172</v>
      </c>
      <c r="C200" s="236">
        <v>182</v>
      </c>
      <c r="D200" s="225">
        <f t="shared" si="46"/>
        <v>94.51</v>
      </c>
      <c r="E200" s="226">
        <f t="shared" si="47"/>
        <v>94.51</v>
      </c>
    </row>
    <row r="201" spans="1:5">
      <c r="A201" s="235" t="s">
        <v>343</v>
      </c>
      <c r="B201" s="236"/>
      <c r="C201" s="236">
        <v>26</v>
      </c>
      <c r="D201" s="225"/>
      <c r="E201" s="226"/>
    </row>
    <row r="202" spans="1:5">
      <c r="A202" s="235" t="s">
        <v>344</v>
      </c>
      <c r="B202" s="236"/>
      <c r="C202" s="236">
        <v>11</v>
      </c>
      <c r="D202" s="225"/>
      <c r="E202" s="226"/>
    </row>
    <row r="203" spans="1:5">
      <c r="A203" s="235" t="s">
        <v>345</v>
      </c>
      <c r="B203" s="236"/>
      <c r="C203" s="236">
        <v>15</v>
      </c>
      <c r="D203" s="225"/>
      <c r="E203" s="226"/>
    </row>
    <row r="204" spans="1:5">
      <c r="A204" s="19" t="s">
        <v>346</v>
      </c>
      <c r="B204" s="236">
        <f>SUM(B205:B206)</f>
        <v>88</v>
      </c>
      <c r="C204" s="236">
        <v>61</v>
      </c>
      <c r="D204" s="225">
        <f t="shared" si="46"/>
        <v>144.26</v>
      </c>
      <c r="E204" s="226">
        <f t="shared" si="47"/>
        <v>144.26</v>
      </c>
    </row>
    <row r="205" spans="1:5">
      <c r="A205" s="19" t="s">
        <v>347</v>
      </c>
      <c r="B205" s="236">
        <v>23</v>
      </c>
      <c r="C205" s="236">
        <v>23</v>
      </c>
      <c r="D205" s="225">
        <f t="shared" si="46"/>
        <v>100</v>
      </c>
      <c r="E205" s="226">
        <f t="shared" si="47"/>
        <v>100</v>
      </c>
    </row>
    <row r="206" spans="1:5">
      <c r="A206" s="19" t="s">
        <v>348</v>
      </c>
      <c r="B206" s="236">
        <v>65</v>
      </c>
      <c r="C206" s="236">
        <v>38</v>
      </c>
      <c r="D206" s="225">
        <f t="shared" si="46"/>
        <v>171.05</v>
      </c>
      <c r="E206" s="226">
        <f t="shared" si="47"/>
        <v>171.05</v>
      </c>
    </row>
    <row r="207" spans="1:5">
      <c r="A207" s="235" t="s">
        <v>115</v>
      </c>
      <c r="B207" s="236">
        <f>SUM(B208,B218,B224,B228,B231,B238,B242,B248,B253,B255,B258,B260,B263,B266,B268,B270)</f>
        <v>36258</v>
      </c>
      <c r="C207" s="236">
        <f>SUM(C208,C218,C224,C228,C231,C238,C242,C248,C253,C255,C258,C260,C263,C266,C268,C270)</f>
        <v>25040</v>
      </c>
      <c r="D207" s="225">
        <f t="shared" si="46"/>
        <v>144.8</v>
      </c>
      <c r="E207" s="226">
        <f t="shared" si="47"/>
        <v>144.8</v>
      </c>
    </row>
    <row r="208" spans="1:5">
      <c r="A208" s="235" t="s">
        <v>349</v>
      </c>
      <c r="B208" s="236">
        <f>SUM(B209:B217)</f>
        <v>642</v>
      </c>
      <c r="C208" s="236">
        <f>SUM(C209:C217)</f>
        <v>728</v>
      </c>
      <c r="D208" s="225">
        <f t="shared" si="46"/>
        <v>88.19</v>
      </c>
      <c r="E208" s="226">
        <f t="shared" si="47"/>
        <v>88.19</v>
      </c>
    </row>
    <row r="209" spans="1:5">
      <c r="A209" s="235" t="s">
        <v>350</v>
      </c>
      <c r="B209" s="236">
        <v>309</v>
      </c>
      <c r="C209" s="236">
        <v>376</v>
      </c>
      <c r="D209" s="225">
        <f t="shared" si="46"/>
        <v>82.18</v>
      </c>
      <c r="E209" s="226">
        <f t="shared" si="47"/>
        <v>82.18</v>
      </c>
    </row>
    <row r="210" spans="1:5">
      <c r="A210" s="235" t="s">
        <v>351</v>
      </c>
      <c r="B210" s="236">
        <v>11</v>
      </c>
      <c r="C210" s="236">
        <v>11</v>
      </c>
      <c r="D210" s="225">
        <f t="shared" si="46"/>
        <v>100</v>
      </c>
      <c r="E210" s="226">
        <f t="shared" si="47"/>
        <v>100</v>
      </c>
    </row>
    <row r="211" spans="1:5">
      <c r="A211" s="235" t="s">
        <v>352</v>
      </c>
      <c r="B211" s="236">
        <v>5</v>
      </c>
      <c r="C211" s="236">
        <v>3</v>
      </c>
      <c r="D211" s="225">
        <f t="shared" si="46"/>
        <v>166.67</v>
      </c>
      <c r="E211" s="226">
        <f t="shared" si="47"/>
        <v>166.67</v>
      </c>
    </row>
    <row r="212" spans="1:5">
      <c r="A212" s="235" t="s">
        <v>353</v>
      </c>
      <c r="B212" s="236">
        <v>6</v>
      </c>
      <c r="C212" s="236">
        <v>7</v>
      </c>
      <c r="D212" s="225">
        <f t="shared" si="46"/>
        <v>85.71</v>
      </c>
      <c r="E212" s="226">
        <f t="shared" si="47"/>
        <v>85.71</v>
      </c>
    </row>
    <row r="213" spans="1:5">
      <c r="A213" s="235" t="s">
        <v>354</v>
      </c>
      <c r="B213" s="236">
        <v>144</v>
      </c>
      <c r="C213" s="236">
        <v>155</v>
      </c>
      <c r="D213" s="225">
        <f t="shared" si="46"/>
        <v>92.9</v>
      </c>
      <c r="E213" s="226">
        <f t="shared" si="47"/>
        <v>92.9</v>
      </c>
    </row>
    <row r="214" spans="1:5">
      <c r="A214" s="235" t="s">
        <v>355</v>
      </c>
      <c r="B214" s="236">
        <v>6</v>
      </c>
      <c r="C214" s="236">
        <v>10</v>
      </c>
      <c r="D214" s="225">
        <f t="shared" si="46"/>
        <v>60</v>
      </c>
      <c r="E214" s="226">
        <f t="shared" si="47"/>
        <v>60</v>
      </c>
    </row>
    <row r="215" spans="1:5">
      <c r="A215" s="235" t="s">
        <v>356</v>
      </c>
      <c r="B215" s="236">
        <v>56</v>
      </c>
      <c r="C215" s="236">
        <v>48</v>
      </c>
      <c r="D215" s="225">
        <f t="shared" si="46"/>
        <v>116.67</v>
      </c>
      <c r="E215" s="226">
        <f t="shared" si="47"/>
        <v>116.67</v>
      </c>
    </row>
    <row r="216" spans="1:5">
      <c r="A216" s="235" t="s">
        <v>357</v>
      </c>
      <c r="B216" s="236">
        <v>2</v>
      </c>
      <c r="C216" s="236"/>
      <c r="D216" s="225"/>
      <c r="E216" s="226"/>
    </row>
    <row r="217" spans="1:5">
      <c r="A217" s="235" t="s">
        <v>358</v>
      </c>
      <c r="B217" s="236">
        <v>103</v>
      </c>
      <c r="C217" s="236">
        <v>118</v>
      </c>
      <c r="D217" s="225">
        <f t="shared" ref="D217:D229" si="48">B217/C217*100</f>
        <v>87.29</v>
      </c>
      <c r="E217" s="226">
        <f t="shared" ref="E217:E229" si="49">B217/C217*100</f>
        <v>87.29</v>
      </c>
    </row>
    <row r="218" spans="1:5">
      <c r="A218" s="235" t="s">
        <v>359</v>
      </c>
      <c r="B218" s="236">
        <f>SUM(B219:B223)</f>
        <v>1113</v>
      </c>
      <c r="C218" s="236">
        <f>SUM(C219:C223)</f>
        <v>750</v>
      </c>
      <c r="D218" s="225">
        <f t="shared" si="48"/>
        <v>148.4</v>
      </c>
      <c r="E218" s="226">
        <f t="shared" si="49"/>
        <v>148.4</v>
      </c>
    </row>
    <row r="219" spans="1:5">
      <c r="A219" s="235" t="s">
        <v>360</v>
      </c>
      <c r="B219" s="236">
        <v>237</v>
      </c>
      <c r="C219" s="236">
        <v>201</v>
      </c>
      <c r="D219" s="225">
        <f t="shared" si="48"/>
        <v>117.91</v>
      </c>
      <c r="E219" s="226">
        <f t="shared" si="49"/>
        <v>117.91</v>
      </c>
    </row>
    <row r="220" spans="1:5">
      <c r="A220" s="235" t="s">
        <v>361</v>
      </c>
      <c r="B220" s="236"/>
      <c r="C220" s="236">
        <v>340</v>
      </c>
      <c r="D220" s="225">
        <f t="shared" si="48"/>
        <v>0</v>
      </c>
      <c r="E220" s="226">
        <f t="shared" si="49"/>
        <v>0</v>
      </c>
    </row>
    <row r="221" spans="1:5">
      <c r="A221" s="235" t="s">
        <v>362</v>
      </c>
      <c r="B221" s="236">
        <v>5</v>
      </c>
      <c r="C221" s="236">
        <v>5</v>
      </c>
      <c r="D221" s="225">
        <f t="shared" si="48"/>
        <v>100</v>
      </c>
      <c r="E221" s="226">
        <f t="shared" si="49"/>
        <v>100</v>
      </c>
    </row>
    <row r="222" spans="1:5">
      <c r="A222" s="235" t="s">
        <v>363</v>
      </c>
      <c r="B222" s="236">
        <v>69</v>
      </c>
      <c r="C222" s="236">
        <v>33</v>
      </c>
      <c r="D222" s="225">
        <f t="shared" si="48"/>
        <v>209.09</v>
      </c>
      <c r="E222" s="226">
        <f t="shared" si="49"/>
        <v>209.09</v>
      </c>
    </row>
    <row r="223" spans="1:5">
      <c r="A223" s="235" t="s">
        <v>364</v>
      </c>
      <c r="B223" s="236">
        <v>802</v>
      </c>
      <c r="C223" s="236">
        <v>171</v>
      </c>
      <c r="D223" s="225">
        <f t="shared" si="48"/>
        <v>469.01</v>
      </c>
      <c r="E223" s="226">
        <f t="shared" si="49"/>
        <v>469.01</v>
      </c>
    </row>
    <row r="224" spans="1:5">
      <c r="A224" s="235" t="s">
        <v>365</v>
      </c>
      <c r="B224" s="236">
        <f>SUM(B225:B227)</f>
        <v>16741</v>
      </c>
      <c r="C224" s="236">
        <f>SUM(C225:C227)</f>
        <v>13121</v>
      </c>
      <c r="D224" s="225">
        <f t="shared" si="48"/>
        <v>127.59</v>
      </c>
      <c r="E224" s="226">
        <f t="shared" si="49"/>
        <v>127.59</v>
      </c>
    </row>
    <row r="225" spans="1:5">
      <c r="A225" s="235" t="s">
        <v>366</v>
      </c>
      <c r="B225" s="236">
        <v>16434</v>
      </c>
      <c r="C225" s="236">
        <v>11990</v>
      </c>
      <c r="D225" s="225">
        <f t="shared" si="48"/>
        <v>137.06</v>
      </c>
      <c r="E225" s="226">
        <f t="shared" si="49"/>
        <v>137.06</v>
      </c>
    </row>
    <row r="226" spans="1:5">
      <c r="A226" s="235" t="s">
        <v>367</v>
      </c>
      <c r="B226" s="236">
        <v>307</v>
      </c>
      <c r="C226" s="236">
        <v>272</v>
      </c>
      <c r="D226" s="225">
        <f t="shared" si="48"/>
        <v>112.87</v>
      </c>
      <c r="E226" s="226">
        <f t="shared" si="49"/>
        <v>112.87</v>
      </c>
    </row>
    <row r="227" spans="1:5">
      <c r="A227" s="235" t="s">
        <v>368</v>
      </c>
      <c r="B227" s="236"/>
      <c r="C227" s="236">
        <v>859</v>
      </c>
      <c r="D227" s="225">
        <f t="shared" si="48"/>
        <v>0</v>
      </c>
      <c r="E227" s="226">
        <f t="shared" si="49"/>
        <v>0</v>
      </c>
    </row>
    <row r="228" spans="1:5">
      <c r="A228" s="235" t="s">
        <v>369</v>
      </c>
      <c r="B228" s="236">
        <f>SUM(B229:B230)</f>
        <v>81</v>
      </c>
      <c r="C228" s="236">
        <v>37</v>
      </c>
      <c r="D228" s="225">
        <f t="shared" si="48"/>
        <v>218.92</v>
      </c>
      <c r="E228" s="226">
        <f t="shared" si="49"/>
        <v>218.92</v>
      </c>
    </row>
    <row r="229" spans="1:5">
      <c r="A229" s="235" t="s">
        <v>370</v>
      </c>
      <c r="B229" s="236"/>
      <c r="C229" s="236">
        <v>37</v>
      </c>
      <c r="D229" s="225">
        <f t="shared" si="48"/>
        <v>0</v>
      </c>
      <c r="E229" s="226">
        <f t="shared" si="49"/>
        <v>0</v>
      </c>
    </row>
    <row r="230" spans="1:5">
      <c r="A230" s="235" t="s">
        <v>371</v>
      </c>
      <c r="B230" s="236">
        <v>81</v>
      </c>
      <c r="C230" s="236"/>
      <c r="D230" s="225"/>
      <c r="E230" s="226"/>
    </row>
    <row r="231" spans="1:5">
      <c r="A231" s="235" t="s">
        <v>372</v>
      </c>
      <c r="B231" s="236">
        <f>SUM(B232:B237)</f>
        <v>1266</v>
      </c>
      <c r="C231" s="236">
        <f>SUM(C232:C237)</f>
        <v>929</v>
      </c>
      <c r="D231" s="225">
        <f t="shared" ref="D231:D239" si="50">B231/C231*100</f>
        <v>136.28</v>
      </c>
      <c r="E231" s="226">
        <f t="shared" ref="E231:E239" si="51">B231/C231*100</f>
        <v>136.28</v>
      </c>
    </row>
    <row r="232" spans="1:5">
      <c r="A232" s="235" t="s">
        <v>373</v>
      </c>
      <c r="B232" s="236">
        <v>78</v>
      </c>
      <c r="C232" s="236">
        <v>5</v>
      </c>
      <c r="D232" s="225">
        <f t="shared" si="50"/>
        <v>1560</v>
      </c>
      <c r="E232" s="226">
        <f t="shared" si="51"/>
        <v>1560</v>
      </c>
    </row>
    <row r="233" spans="1:5">
      <c r="A233" s="235" t="s">
        <v>374</v>
      </c>
      <c r="B233" s="236">
        <v>18</v>
      </c>
      <c r="C233" s="236">
        <v>16</v>
      </c>
      <c r="D233" s="225">
        <f t="shared" si="50"/>
        <v>112.5</v>
      </c>
      <c r="E233" s="226">
        <f t="shared" si="51"/>
        <v>112.5</v>
      </c>
    </row>
    <row r="234" spans="1:5">
      <c r="A234" s="235" t="s">
        <v>375</v>
      </c>
      <c r="B234" s="236">
        <v>55</v>
      </c>
      <c r="C234" s="236">
        <v>33</v>
      </c>
      <c r="D234" s="225">
        <f t="shared" si="50"/>
        <v>166.67</v>
      </c>
      <c r="E234" s="226">
        <f t="shared" si="51"/>
        <v>166.67</v>
      </c>
    </row>
    <row r="235" spans="1:5">
      <c r="A235" s="235" t="s">
        <v>376</v>
      </c>
      <c r="B235" s="236">
        <v>297</v>
      </c>
      <c r="C235" s="236">
        <v>297</v>
      </c>
      <c r="D235" s="225">
        <f t="shared" si="50"/>
        <v>100</v>
      </c>
      <c r="E235" s="226">
        <f t="shared" si="51"/>
        <v>100</v>
      </c>
    </row>
    <row r="236" spans="1:5">
      <c r="A236" s="235" t="s">
        <v>377</v>
      </c>
      <c r="B236" s="236">
        <v>34</v>
      </c>
      <c r="C236" s="236">
        <v>12</v>
      </c>
      <c r="D236" s="225">
        <f t="shared" si="50"/>
        <v>283.33</v>
      </c>
      <c r="E236" s="226">
        <f t="shared" si="51"/>
        <v>283.33</v>
      </c>
    </row>
    <row r="237" spans="1:5">
      <c r="A237" s="235" t="s">
        <v>378</v>
      </c>
      <c r="B237" s="236">
        <v>784</v>
      </c>
      <c r="C237" s="236">
        <v>566</v>
      </c>
      <c r="D237" s="225">
        <f t="shared" si="50"/>
        <v>138.52</v>
      </c>
      <c r="E237" s="226">
        <f t="shared" si="51"/>
        <v>138.52</v>
      </c>
    </row>
    <row r="238" spans="1:5">
      <c r="A238" s="235" t="s">
        <v>379</v>
      </c>
      <c r="B238" s="236">
        <f>SUM(B239:B241)</f>
        <v>364</v>
      </c>
      <c r="C238" s="236">
        <f>SUM(C239:C241)</f>
        <v>50</v>
      </c>
      <c r="D238" s="225">
        <f t="shared" si="50"/>
        <v>728</v>
      </c>
      <c r="E238" s="226">
        <f t="shared" si="51"/>
        <v>728</v>
      </c>
    </row>
    <row r="239" spans="1:5">
      <c r="A239" s="235" t="s">
        <v>380</v>
      </c>
      <c r="B239" s="236">
        <v>281</v>
      </c>
      <c r="C239" s="236">
        <v>50</v>
      </c>
      <c r="D239" s="225">
        <f t="shared" si="50"/>
        <v>562</v>
      </c>
      <c r="E239" s="226">
        <f t="shared" si="51"/>
        <v>562</v>
      </c>
    </row>
    <row r="240" spans="1:5">
      <c r="A240" s="235" t="s">
        <v>381</v>
      </c>
      <c r="B240" s="236">
        <v>54</v>
      </c>
      <c r="C240" s="236"/>
      <c r="D240" s="225"/>
      <c r="E240" s="226"/>
    </row>
    <row r="241" spans="1:5">
      <c r="A241" s="235" t="s">
        <v>382</v>
      </c>
      <c r="B241" s="236">
        <v>29</v>
      </c>
      <c r="C241" s="236"/>
      <c r="D241" s="225"/>
      <c r="E241" s="226"/>
    </row>
    <row r="242" spans="1:5">
      <c r="A242" s="235" t="s">
        <v>383</v>
      </c>
      <c r="B242" s="236">
        <f>SUM(B243:B247)</f>
        <v>487</v>
      </c>
      <c r="C242" s="236">
        <f>SUM(C243:C247)</f>
        <v>382</v>
      </c>
      <c r="D242" s="225">
        <f t="shared" ref="D242:D246" si="52">B242/C242*100</f>
        <v>127.49</v>
      </c>
      <c r="E242" s="226">
        <f t="shared" ref="E242:E246" si="53">B242/C242*100</f>
        <v>127.49</v>
      </c>
    </row>
    <row r="243" spans="1:5">
      <c r="A243" s="235" t="s">
        <v>384</v>
      </c>
      <c r="B243" s="236">
        <v>5</v>
      </c>
      <c r="C243" s="236">
        <v>6</v>
      </c>
      <c r="D243" s="225">
        <f t="shared" si="52"/>
        <v>83.33</v>
      </c>
      <c r="E243" s="226">
        <f t="shared" si="53"/>
        <v>83.33</v>
      </c>
    </row>
    <row r="244" spans="1:5">
      <c r="A244" s="235" t="s">
        <v>385</v>
      </c>
      <c r="B244" s="236">
        <v>63</v>
      </c>
      <c r="C244" s="236"/>
      <c r="D244" s="225"/>
      <c r="E244" s="226"/>
    </row>
    <row r="245" spans="1:5">
      <c r="A245" s="235" t="s">
        <v>386</v>
      </c>
      <c r="B245" s="236">
        <v>171</v>
      </c>
      <c r="C245" s="236">
        <v>326</v>
      </c>
      <c r="D245" s="225">
        <f t="shared" si="52"/>
        <v>52.45</v>
      </c>
      <c r="E245" s="226">
        <f t="shared" si="53"/>
        <v>52.45</v>
      </c>
    </row>
    <row r="246" spans="1:5">
      <c r="A246" s="235" t="s">
        <v>387</v>
      </c>
      <c r="B246" s="236">
        <v>41</v>
      </c>
      <c r="C246" s="236">
        <v>50</v>
      </c>
      <c r="D246" s="225">
        <f t="shared" si="52"/>
        <v>82</v>
      </c>
      <c r="E246" s="226">
        <f t="shared" si="53"/>
        <v>82</v>
      </c>
    </row>
    <row r="247" spans="1:5">
      <c r="A247" s="235" t="s">
        <v>388</v>
      </c>
      <c r="B247" s="236">
        <v>207</v>
      </c>
      <c r="C247" s="236"/>
      <c r="D247" s="225"/>
      <c r="E247" s="226"/>
    </row>
    <row r="248" spans="1:5">
      <c r="A248" s="235" t="s">
        <v>389</v>
      </c>
      <c r="B248" s="236">
        <f>SUM(B249:B252)</f>
        <v>1696</v>
      </c>
      <c r="C248" s="236">
        <f>SUM(C249:C252)</f>
        <v>921</v>
      </c>
      <c r="D248" s="225">
        <f t="shared" ref="D248:D267" si="54">B248/C248*100</f>
        <v>184.15</v>
      </c>
      <c r="E248" s="226">
        <f t="shared" ref="E248:E267" si="55">B248/C248*100</f>
        <v>184.15</v>
      </c>
    </row>
    <row r="249" spans="1:5">
      <c r="A249" s="235" t="s">
        <v>390</v>
      </c>
      <c r="B249" s="236">
        <v>88</v>
      </c>
      <c r="C249" s="236">
        <v>88</v>
      </c>
      <c r="D249" s="225">
        <f t="shared" si="54"/>
        <v>100</v>
      </c>
      <c r="E249" s="226">
        <f t="shared" si="55"/>
        <v>100</v>
      </c>
    </row>
    <row r="250" spans="1:5">
      <c r="A250" s="235" t="s">
        <v>391</v>
      </c>
      <c r="B250" s="236">
        <v>75</v>
      </c>
      <c r="C250" s="236">
        <v>7</v>
      </c>
      <c r="D250" s="225">
        <f t="shared" si="54"/>
        <v>1071.43</v>
      </c>
      <c r="E250" s="226">
        <f t="shared" si="55"/>
        <v>1071.43</v>
      </c>
    </row>
    <row r="251" spans="1:5">
      <c r="A251" s="235" t="s">
        <v>392</v>
      </c>
      <c r="B251" s="236">
        <v>345</v>
      </c>
      <c r="C251" s="236">
        <v>170</v>
      </c>
      <c r="D251" s="225">
        <f t="shared" si="54"/>
        <v>202.94</v>
      </c>
      <c r="E251" s="226">
        <f t="shared" si="55"/>
        <v>202.94</v>
      </c>
    </row>
    <row r="252" spans="1:5">
      <c r="A252" s="235" t="s">
        <v>393</v>
      </c>
      <c r="B252" s="236">
        <v>1188</v>
      </c>
      <c r="C252" s="236">
        <v>656</v>
      </c>
      <c r="D252" s="225">
        <f t="shared" si="54"/>
        <v>181.1</v>
      </c>
      <c r="E252" s="226">
        <f t="shared" si="55"/>
        <v>181.1</v>
      </c>
    </row>
    <row r="253" spans="1:5">
      <c r="A253" s="235" t="s">
        <v>394</v>
      </c>
      <c r="B253" s="236">
        <f>B254</f>
        <v>37</v>
      </c>
      <c r="C253" s="236">
        <v>28</v>
      </c>
      <c r="D253" s="225">
        <f t="shared" si="54"/>
        <v>132.14</v>
      </c>
      <c r="E253" s="226">
        <f t="shared" si="55"/>
        <v>132.14</v>
      </c>
    </row>
    <row r="254" spans="1:5">
      <c r="A254" s="235" t="s">
        <v>395</v>
      </c>
      <c r="B254" s="236">
        <v>37</v>
      </c>
      <c r="C254" s="236">
        <v>28</v>
      </c>
      <c r="D254" s="225">
        <f t="shared" si="54"/>
        <v>132.14</v>
      </c>
      <c r="E254" s="226">
        <f t="shared" si="55"/>
        <v>132.14</v>
      </c>
    </row>
    <row r="255" spans="1:5">
      <c r="A255" s="235" t="s">
        <v>396</v>
      </c>
      <c r="B255" s="236">
        <f>SUM(B256:B257)</f>
        <v>3132</v>
      </c>
      <c r="C255" s="236">
        <v>1526</v>
      </c>
      <c r="D255" s="225">
        <f t="shared" si="54"/>
        <v>205.24</v>
      </c>
      <c r="E255" s="226">
        <f t="shared" si="55"/>
        <v>205.24</v>
      </c>
    </row>
    <row r="256" spans="1:5">
      <c r="A256" s="235" t="s">
        <v>397</v>
      </c>
      <c r="B256" s="236">
        <v>200</v>
      </c>
      <c r="C256" s="236">
        <v>257</v>
      </c>
      <c r="D256" s="225">
        <f t="shared" si="54"/>
        <v>77.82</v>
      </c>
      <c r="E256" s="226">
        <f t="shared" si="55"/>
        <v>77.82</v>
      </c>
    </row>
    <row r="257" spans="1:5">
      <c r="A257" s="235" t="s">
        <v>398</v>
      </c>
      <c r="B257" s="236">
        <v>2932</v>
      </c>
      <c r="C257" s="236">
        <v>1269</v>
      </c>
      <c r="D257" s="225">
        <f t="shared" si="54"/>
        <v>231.05</v>
      </c>
      <c r="E257" s="226">
        <f t="shared" si="55"/>
        <v>231.05</v>
      </c>
    </row>
    <row r="258" spans="1:5">
      <c r="A258" s="235" t="s">
        <v>399</v>
      </c>
      <c r="B258" s="236">
        <f>B259</f>
        <v>259</v>
      </c>
      <c r="C258" s="236">
        <v>164</v>
      </c>
      <c r="D258" s="225">
        <f t="shared" si="54"/>
        <v>157.93</v>
      </c>
      <c r="E258" s="226">
        <f t="shared" si="55"/>
        <v>157.93</v>
      </c>
    </row>
    <row r="259" spans="1:5">
      <c r="A259" s="235" t="s">
        <v>400</v>
      </c>
      <c r="B259" s="236">
        <v>259</v>
      </c>
      <c r="C259" s="236">
        <v>164</v>
      </c>
      <c r="D259" s="225">
        <f t="shared" si="54"/>
        <v>157.93</v>
      </c>
      <c r="E259" s="226">
        <f t="shared" si="55"/>
        <v>157.93</v>
      </c>
    </row>
    <row r="260" spans="1:5">
      <c r="A260" s="235" t="s">
        <v>401</v>
      </c>
      <c r="B260" s="236">
        <f>SUM(B261:B262)</f>
        <v>1055</v>
      </c>
      <c r="C260" s="236">
        <v>605</v>
      </c>
      <c r="D260" s="225">
        <f t="shared" si="54"/>
        <v>174.38</v>
      </c>
      <c r="E260" s="226">
        <f t="shared" si="55"/>
        <v>174.38</v>
      </c>
    </row>
    <row r="261" spans="1:5">
      <c r="A261" s="235" t="s">
        <v>402</v>
      </c>
      <c r="B261" s="236">
        <v>8</v>
      </c>
      <c r="C261" s="236">
        <v>9</v>
      </c>
      <c r="D261" s="225">
        <f t="shared" si="54"/>
        <v>88.89</v>
      </c>
      <c r="E261" s="226">
        <f t="shared" si="55"/>
        <v>88.89</v>
      </c>
    </row>
    <row r="262" spans="1:5">
      <c r="A262" s="235" t="s">
        <v>403</v>
      </c>
      <c r="B262" s="236">
        <v>1047</v>
      </c>
      <c r="C262" s="236">
        <v>596</v>
      </c>
      <c r="D262" s="225">
        <f t="shared" si="54"/>
        <v>175.67</v>
      </c>
      <c r="E262" s="226">
        <f t="shared" si="55"/>
        <v>175.67</v>
      </c>
    </row>
    <row r="263" spans="1:5">
      <c r="A263" s="235" t="s">
        <v>404</v>
      </c>
      <c r="B263" s="236">
        <f>SUM(B264:B265)</f>
        <v>37</v>
      </c>
      <c r="C263" s="236">
        <v>146</v>
      </c>
      <c r="D263" s="225">
        <f t="shared" si="54"/>
        <v>25.34</v>
      </c>
      <c r="E263" s="226">
        <f t="shared" si="55"/>
        <v>25.34</v>
      </c>
    </row>
    <row r="264" spans="1:5">
      <c r="A264" s="235" t="s">
        <v>405</v>
      </c>
      <c r="B264" s="236"/>
      <c r="C264" s="236">
        <v>35</v>
      </c>
      <c r="D264" s="225">
        <f t="shared" si="54"/>
        <v>0</v>
      </c>
      <c r="E264" s="226">
        <f t="shared" si="55"/>
        <v>0</v>
      </c>
    </row>
    <row r="265" spans="1:5">
      <c r="A265" s="235" t="s">
        <v>406</v>
      </c>
      <c r="B265" s="236">
        <v>37</v>
      </c>
      <c r="C265" s="236">
        <v>111</v>
      </c>
      <c r="D265" s="225">
        <f t="shared" si="54"/>
        <v>33.33</v>
      </c>
      <c r="E265" s="226">
        <f t="shared" si="55"/>
        <v>33.33</v>
      </c>
    </row>
    <row r="266" spans="1:5">
      <c r="A266" s="235" t="s">
        <v>407</v>
      </c>
      <c r="B266" s="236">
        <f t="shared" ref="B266:B270" si="56">B267</f>
        <v>8191</v>
      </c>
      <c r="C266" s="236">
        <v>5395</v>
      </c>
      <c r="D266" s="225">
        <f t="shared" si="54"/>
        <v>151.83</v>
      </c>
      <c r="E266" s="226">
        <f t="shared" si="55"/>
        <v>151.83</v>
      </c>
    </row>
    <row r="267" spans="1:5">
      <c r="A267" s="235" t="s">
        <v>408</v>
      </c>
      <c r="B267" s="236">
        <v>8191</v>
      </c>
      <c r="C267" s="236">
        <v>5395</v>
      </c>
      <c r="D267" s="225">
        <f t="shared" si="54"/>
        <v>151.83</v>
      </c>
      <c r="E267" s="226">
        <f t="shared" si="55"/>
        <v>151.83</v>
      </c>
    </row>
    <row r="268" spans="1:5">
      <c r="A268" s="235" t="s">
        <v>409</v>
      </c>
      <c r="B268" s="236">
        <f t="shared" si="56"/>
        <v>25</v>
      </c>
      <c r="C268" s="236"/>
      <c r="D268" s="225"/>
      <c r="E268" s="226"/>
    </row>
    <row r="269" spans="1:5">
      <c r="A269" s="235" t="s">
        <v>410</v>
      </c>
      <c r="B269" s="236">
        <v>25</v>
      </c>
      <c r="C269" s="236"/>
      <c r="D269" s="225"/>
      <c r="E269" s="226"/>
    </row>
    <row r="270" spans="1:5">
      <c r="A270" s="19" t="s">
        <v>411</v>
      </c>
      <c r="B270" s="236">
        <f t="shared" si="56"/>
        <v>1132</v>
      </c>
      <c r="C270" s="236">
        <v>258</v>
      </c>
      <c r="D270" s="225">
        <f t="shared" ref="D270:D278" si="57">B270/C270*100</f>
        <v>438.76</v>
      </c>
      <c r="E270" s="226">
        <f t="shared" ref="E270:E278" si="58">B270/C270*100</f>
        <v>438.76</v>
      </c>
    </row>
    <row r="271" spans="1:5">
      <c r="A271" s="19" t="s">
        <v>412</v>
      </c>
      <c r="B271" s="236">
        <v>1132</v>
      </c>
      <c r="C271" s="236">
        <v>258</v>
      </c>
      <c r="D271" s="225">
        <f t="shared" si="57"/>
        <v>438.76</v>
      </c>
      <c r="E271" s="226">
        <f t="shared" si="58"/>
        <v>438.76</v>
      </c>
    </row>
    <row r="272" spans="1:5">
      <c r="A272" s="235" t="s">
        <v>116</v>
      </c>
      <c r="B272" s="236">
        <f>SUM(B273,B276,B281,B285,B293,B296,B300,B303,B305,B308)</f>
        <v>12638</v>
      </c>
      <c r="C272" s="236">
        <f>SUM(C273,C276,C281,C285,C293,C296,C300,C303,C305,C308)</f>
        <v>11025</v>
      </c>
      <c r="D272" s="225">
        <f t="shared" si="57"/>
        <v>114.63</v>
      </c>
      <c r="E272" s="226">
        <f t="shared" si="58"/>
        <v>114.63</v>
      </c>
    </row>
    <row r="273" spans="1:5">
      <c r="A273" s="235" t="s">
        <v>413</v>
      </c>
      <c r="B273" s="236">
        <f>SUM(B274:B275)</f>
        <v>262</v>
      </c>
      <c r="C273" s="236">
        <f>SUM(C274:C275)</f>
        <v>290</v>
      </c>
      <c r="D273" s="225">
        <f t="shared" si="57"/>
        <v>90.34</v>
      </c>
      <c r="E273" s="226">
        <f t="shared" si="58"/>
        <v>90.34</v>
      </c>
    </row>
    <row r="274" spans="1:5">
      <c r="A274" s="235" t="s">
        <v>414</v>
      </c>
      <c r="B274" s="236">
        <v>210</v>
      </c>
      <c r="C274" s="236">
        <v>226</v>
      </c>
      <c r="D274" s="225">
        <f t="shared" si="57"/>
        <v>92.92</v>
      </c>
      <c r="E274" s="226">
        <f t="shared" si="58"/>
        <v>92.92</v>
      </c>
    </row>
    <row r="275" spans="1:5">
      <c r="A275" s="235" t="s">
        <v>415</v>
      </c>
      <c r="B275" s="236">
        <v>52</v>
      </c>
      <c r="C275" s="236">
        <v>64</v>
      </c>
      <c r="D275" s="225">
        <f t="shared" si="57"/>
        <v>81.25</v>
      </c>
      <c r="E275" s="226">
        <f t="shared" si="58"/>
        <v>81.25</v>
      </c>
    </row>
    <row r="276" spans="1:5">
      <c r="A276" s="235" t="s">
        <v>416</v>
      </c>
      <c r="B276" s="236">
        <f>SUM(B277:B280)</f>
        <v>2987</v>
      </c>
      <c r="C276" s="236">
        <f>SUM(C277:C280)</f>
        <v>2494</v>
      </c>
      <c r="D276" s="225">
        <f t="shared" si="57"/>
        <v>119.77</v>
      </c>
      <c r="E276" s="226">
        <f t="shared" si="58"/>
        <v>119.77</v>
      </c>
    </row>
    <row r="277" spans="1:5">
      <c r="A277" s="235" t="s">
        <v>417</v>
      </c>
      <c r="B277" s="236">
        <v>556</v>
      </c>
      <c r="C277" s="236">
        <v>426</v>
      </c>
      <c r="D277" s="225">
        <f t="shared" si="57"/>
        <v>130.52</v>
      </c>
      <c r="E277" s="226">
        <f t="shared" si="58"/>
        <v>130.52</v>
      </c>
    </row>
    <row r="278" spans="1:5">
      <c r="A278" s="235" t="s">
        <v>418</v>
      </c>
      <c r="B278" s="236">
        <v>203</v>
      </c>
      <c r="C278" s="236">
        <v>185</v>
      </c>
      <c r="D278" s="225">
        <f t="shared" si="57"/>
        <v>109.73</v>
      </c>
      <c r="E278" s="226">
        <f t="shared" si="58"/>
        <v>109.73</v>
      </c>
    </row>
    <row r="279" spans="1:5">
      <c r="A279" s="235" t="s">
        <v>419</v>
      </c>
      <c r="B279" s="236">
        <v>322</v>
      </c>
      <c r="C279" s="236"/>
      <c r="D279" s="225"/>
      <c r="E279" s="226"/>
    </row>
    <row r="280" spans="1:5">
      <c r="A280" s="235" t="s">
        <v>420</v>
      </c>
      <c r="B280" s="236">
        <v>1906</v>
      </c>
      <c r="C280" s="236">
        <v>1883</v>
      </c>
      <c r="D280" s="225">
        <f t="shared" ref="D280:D299" si="59">B280/C280*100</f>
        <v>101.22</v>
      </c>
      <c r="E280" s="226">
        <f t="shared" ref="E280:E299" si="60">B280/C280*100</f>
        <v>101.22</v>
      </c>
    </row>
    <row r="281" spans="1:5">
      <c r="A281" s="235" t="s">
        <v>421</v>
      </c>
      <c r="B281" s="236">
        <f>SUM(B282:B284)</f>
        <v>3890</v>
      </c>
      <c r="C281" s="236">
        <f>SUM(C282:C284)</f>
        <v>3628</v>
      </c>
      <c r="D281" s="225">
        <f t="shared" si="59"/>
        <v>107.22</v>
      </c>
      <c r="E281" s="226">
        <f t="shared" si="60"/>
        <v>107.22</v>
      </c>
    </row>
    <row r="282" spans="1:5">
      <c r="A282" s="235" t="s">
        <v>422</v>
      </c>
      <c r="B282" s="236">
        <v>333</v>
      </c>
      <c r="C282" s="236">
        <v>243</v>
      </c>
      <c r="D282" s="225">
        <f t="shared" si="59"/>
        <v>137.04</v>
      </c>
      <c r="E282" s="226">
        <f t="shared" si="60"/>
        <v>137.04</v>
      </c>
    </row>
    <row r="283" spans="1:5">
      <c r="A283" s="235" t="s">
        <v>423</v>
      </c>
      <c r="B283" s="236">
        <v>2811</v>
      </c>
      <c r="C283" s="236">
        <v>2909</v>
      </c>
      <c r="D283" s="225">
        <f t="shared" si="59"/>
        <v>96.63</v>
      </c>
      <c r="E283" s="226">
        <f t="shared" si="60"/>
        <v>96.63</v>
      </c>
    </row>
    <row r="284" spans="1:5">
      <c r="A284" s="235" t="s">
        <v>424</v>
      </c>
      <c r="B284" s="236">
        <v>746</v>
      </c>
      <c r="C284" s="236">
        <v>476</v>
      </c>
      <c r="D284" s="225">
        <f t="shared" si="59"/>
        <v>156.72</v>
      </c>
      <c r="E284" s="226">
        <f t="shared" si="60"/>
        <v>156.72</v>
      </c>
    </row>
    <row r="285" spans="1:5">
      <c r="A285" s="235" t="s">
        <v>425</v>
      </c>
      <c r="B285" s="236">
        <f>SUM(B286:B292)</f>
        <v>1996</v>
      </c>
      <c r="C285" s="236">
        <f>SUM(C286:C292)</f>
        <v>2010</v>
      </c>
      <c r="D285" s="225">
        <f t="shared" si="59"/>
        <v>99.3</v>
      </c>
      <c r="E285" s="226">
        <f t="shared" si="60"/>
        <v>99.3</v>
      </c>
    </row>
    <row r="286" spans="1:5">
      <c r="A286" s="235" t="s">
        <v>426</v>
      </c>
      <c r="B286" s="236">
        <v>314</v>
      </c>
      <c r="C286" s="236">
        <v>308</v>
      </c>
      <c r="D286" s="225">
        <f t="shared" si="59"/>
        <v>101.95</v>
      </c>
      <c r="E286" s="226">
        <f t="shared" si="60"/>
        <v>101.95</v>
      </c>
    </row>
    <row r="287" spans="1:5">
      <c r="A287" s="235" t="s">
        <v>427</v>
      </c>
      <c r="B287" s="236">
        <v>88</v>
      </c>
      <c r="C287" s="236">
        <v>95</v>
      </c>
      <c r="D287" s="225">
        <f t="shared" si="59"/>
        <v>92.63</v>
      </c>
      <c r="E287" s="226">
        <f t="shared" si="60"/>
        <v>92.63</v>
      </c>
    </row>
    <row r="288" spans="1:5">
      <c r="A288" s="235" t="s">
        <v>428</v>
      </c>
      <c r="B288" s="236">
        <v>474</v>
      </c>
      <c r="C288" s="236">
        <v>477</v>
      </c>
      <c r="D288" s="225">
        <f t="shared" si="59"/>
        <v>99.37</v>
      </c>
      <c r="E288" s="226">
        <f t="shared" si="60"/>
        <v>99.37</v>
      </c>
    </row>
    <row r="289" spans="1:5">
      <c r="A289" s="235" t="s">
        <v>429</v>
      </c>
      <c r="B289" s="236">
        <v>50</v>
      </c>
      <c r="C289" s="236">
        <v>50</v>
      </c>
      <c r="D289" s="225">
        <f t="shared" si="59"/>
        <v>100</v>
      </c>
      <c r="E289" s="226">
        <f t="shared" si="60"/>
        <v>100</v>
      </c>
    </row>
    <row r="290" spans="1:5">
      <c r="A290" s="235" t="s">
        <v>430</v>
      </c>
      <c r="B290" s="236">
        <v>1004</v>
      </c>
      <c r="C290" s="236">
        <v>1058</v>
      </c>
      <c r="D290" s="225">
        <f t="shared" si="59"/>
        <v>94.9</v>
      </c>
      <c r="E290" s="226">
        <f t="shared" si="60"/>
        <v>94.9</v>
      </c>
    </row>
    <row r="291" spans="1:5">
      <c r="A291" s="235" t="s">
        <v>431</v>
      </c>
      <c r="B291" s="236">
        <v>56</v>
      </c>
      <c r="C291" s="236">
        <v>11</v>
      </c>
      <c r="D291" s="225">
        <f t="shared" si="59"/>
        <v>509.09</v>
      </c>
      <c r="E291" s="226">
        <f t="shared" si="60"/>
        <v>509.09</v>
      </c>
    </row>
    <row r="292" spans="1:5">
      <c r="A292" s="235" t="s">
        <v>432</v>
      </c>
      <c r="B292" s="236">
        <v>10</v>
      </c>
      <c r="C292" s="236">
        <v>11</v>
      </c>
      <c r="D292" s="225">
        <f t="shared" si="59"/>
        <v>90.91</v>
      </c>
      <c r="E292" s="226">
        <f t="shared" si="60"/>
        <v>90.91</v>
      </c>
    </row>
    <row r="293" spans="1:5">
      <c r="A293" s="235" t="s">
        <v>433</v>
      </c>
      <c r="B293" s="236">
        <f>SUM(B294:B295)</f>
        <v>212</v>
      </c>
      <c r="C293" s="236">
        <v>172</v>
      </c>
      <c r="D293" s="225">
        <f t="shared" si="59"/>
        <v>123.26</v>
      </c>
      <c r="E293" s="226">
        <f t="shared" si="60"/>
        <v>123.26</v>
      </c>
    </row>
    <row r="294" spans="1:5">
      <c r="A294" s="235" t="s">
        <v>434</v>
      </c>
      <c r="B294" s="236">
        <v>177</v>
      </c>
      <c r="C294" s="236">
        <v>172</v>
      </c>
      <c r="D294" s="225">
        <f t="shared" si="59"/>
        <v>102.91</v>
      </c>
      <c r="E294" s="226">
        <f t="shared" si="60"/>
        <v>102.91</v>
      </c>
    </row>
    <row r="295" spans="1:5">
      <c r="A295" s="235" t="s">
        <v>435</v>
      </c>
      <c r="B295" s="236">
        <v>35</v>
      </c>
      <c r="C295" s="236"/>
      <c r="D295" s="225"/>
      <c r="E295" s="226"/>
    </row>
    <row r="296" spans="1:5">
      <c r="A296" s="235" t="s">
        <v>436</v>
      </c>
      <c r="B296" s="236">
        <f>SUM(B297:B299)</f>
        <v>2280</v>
      </c>
      <c r="C296" s="236">
        <f>SUM(C297:C299)</f>
        <v>1627</v>
      </c>
      <c r="D296" s="225">
        <f t="shared" ref="D296:D299" si="61">B296/C296*100</f>
        <v>140.14</v>
      </c>
      <c r="E296" s="226">
        <f t="shared" ref="E296:E299" si="62">B296/C296*100</f>
        <v>140.14</v>
      </c>
    </row>
    <row r="297" spans="1:5">
      <c r="A297" s="235" t="s">
        <v>437</v>
      </c>
      <c r="B297" s="236">
        <v>53</v>
      </c>
      <c r="C297" s="236">
        <v>51</v>
      </c>
      <c r="D297" s="225">
        <f t="shared" si="61"/>
        <v>103.92</v>
      </c>
      <c r="E297" s="226">
        <f t="shared" si="62"/>
        <v>103.92</v>
      </c>
    </row>
    <row r="298" spans="1:5">
      <c r="A298" s="235" t="s">
        <v>438</v>
      </c>
      <c r="B298" s="236">
        <v>694</v>
      </c>
      <c r="C298" s="236">
        <v>246</v>
      </c>
      <c r="D298" s="225">
        <f t="shared" si="61"/>
        <v>282.11</v>
      </c>
      <c r="E298" s="226">
        <f t="shared" si="62"/>
        <v>282.11</v>
      </c>
    </row>
    <row r="299" spans="1:5">
      <c r="A299" s="235" t="s">
        <v>439</v>
      </c>
      <c r="B299" s="236">
        <v>1533</v>
      </c>
      <c r="C299" s="236">
        <v>1330</v>
      </c>
      <c r="D299" s="225">
        <f t="shared" si="61"/>
        <v>115.26</v>
      </c>
      <c r="E299" s="226">
        <f t="shared" si="62"/>
        <v>115.26</v>
      </c>
    </row>
    <row r="300" spans="1:5">
      <c r="A300" s="235" t="s">
        <v>440</v>
      </c>
      <c r="B300" s="236">
        <f>SUM(B301:B302)</f>
        <v>511</v>
      </c>
      <c r="C300" s="236">
        <f>SUM(C301:C302)</f>
        <v>692</v>
      </c>
      <c r="D300" s="225">
        <f t="shared" ref="D300:D306" si="63">B300/C300*100</f>
        <v>73.84</v>
      </c>
      <c r="E300" s="226">
        <f t="shared" ref="E300:E306" si="64">B300/C300*100</f>
        <v>73.84</v>
      </c>
    </row>
    <row r="301" spans="1:5">
      <c r="A301" s="235" t="s">
        <v>441</v>
      </c>
      <c r="B301" s="236">
        <v>200</v>
      </c>
      <c r="C301" s="236">
        <v>300</v>
      </c>
      <c r="D301" s="225">
        <f t="shared" si="63"/>
        <v>66.67</v>
      </c>
      <c r="E301" s="226">
        <f t="shared" si="64"/>
        <v>66.67</v>
      </c>
    </row>
    <row r="302" spans="1:5">
      <c r="A302" s="235" t="s">
        <v>442</v>
      </c>
      <c r="B302" s="236">
        <v>311</v>
      </c>
      <c r="C302" s="236">
        <v>392</v>
      </c>
      <c r="D302" s="225">
        <f t="shared" si="63"/>
        <v>79.34</v>
      </c>
      <c r="E302" s="226">
        <f t="shared" si="64"/>
        <v>79.34</v>
      </c>
    </row>
    <row r="303" spans="1:5">
      <c r="A303" s="235" t="s">
        <v>443</v>
      </c>
      <c r="B303" s="236">
        <f>B304</f>
        <v>72</v>
      </c>
      <c r="C303" s="236">
        <v>72</v>
      </c>
      <c r="D303" s="225">
        <f t="shared" si="63"/>
        <v>100</v>
      </c>
      <c r="E303" s="226">
        <f t="shared" si="64"/>
        <v>100</v>
      </c>
    </row>
    <row r="304" spans="1:5">
      <c r="A304" s="235" t="s">
        <v>444</v>
      </c>
      <c r="B304" s="236">
        <v>72</v>
      </c>
      <c r="C304" s="236">
        <v>72</v>
      </c>
      <c r="D304" s="225">
        <f t="shared" si="63"/>
        <v>100</v>
      </c>
      <c r="E304" s="226">
        <f t="shared" si="64"/>
        <v>100</v>
      </c>
    </row>
    <row r="305" spans="1:5">
      <c r="A305" s="235" t="s">
        <v>445</v>
      </c>
      <c r="B305" s="236">
        <f>SUM(B306:B307)</f>
        <v>48</v>
      </c>
      <c r="C305" s="236">
        <v>34</v>
      </c>
      <c r="D305" s="225">
        <f t="shared" si="63"/>
        <v>141.18</v>
      </c>
      <c r="E305" s="226">
        <f t="shared" si="64"/>
        <v>141.18</v>
      </c>
    </row>
    <row r="306" spans="1:5">
      <c r="A306" s="235" t="s">
        <v>446</v>
      </c>
      <c r="B306" s="236">
        <v>47</v>
      </c>
      <c r="C306" s="236">
        <v>34</v>
      </c>
      <c r="D306" s="225">
        <f t="shared" si="63"/>
        <v>138.24</v>
      </c>
      <c r="E306" s="226">
        <f t="shared" si="64"/>
        <v>138.24</v>
      </c>
    </row>
    <row r="307" spans="1:5">
      <c r="A307" s="235" t="s">
        <v>447</v>
      </c>
      <c r="B307" s="236">
        <v>1</v>
      </c>
      <c r="C307" s="236"/>
      <c r="D307" s="225"/>
      <c r="E307" s="226"/>
    </row>
    <row r="308" spans="1:5">
      <c r="A308" s="235" t="s">
        <v>448</v>
      </c>
      <c r="B308" s="236">
        <f>B309</f>
        <v>380</v>
      </c>
      <c r="C308" s="236">
        <v>6</v>
      </c>
      <c r="D308" s="225">
        <f t="shared" ref="D308:D314" si="65">B308/C308*100</f>
        <v>6333.33</v>
      </c>
      <c r="E308" s="226"/>
    </row>
    <row r="309" spans="1:5">
      <c r="A309" s="235" t="s">
        <v>449</v>
      </c>
      <c r="B309" s="236">
        <v>380</v>
      </c>
      <c r="C309" s="236">
        <v>6</v>
      </c>
      <c r="D309" s="225">
        <f t="shared" si="65"/>
        <v>6333.33</v>
      </c>
      <c r="E309" s="226"/>
    </row>
    <row r="310" spans="1:5">
      <c r="A310" s="235" t="s">
        <v>117</v>
      </c>
      <c r="B310" s="236">
        <f>SUM(B311,B315,B317,B320,B323)</f>
        <v>13553</v>
      </c>
      <c r="C310" s="236">
        <f>SUM(C311,C315,C317,C320,C323)</f>
        <v>8897</v>
      </c>
      <c r="D310" s="225">
        <f t="shared" si="65"/>
        <v>152.33</v>
      </c>
      <c r="E310" s="226">
        <f t="shared" ref="E310:E314" si="66">B310/C310*100</f>
        <v>152.33</v>
      </c>
    </row>
    <row r="311" spans="1:5">
      <c r="A311" s="235" t="s">
        <v>450</v>
      </c>
      <c r="B311" s="236">
        <f>SUM(B312:B314)</f>
        <v>361</v>
      </c>
      <c r="C311" s="236">
        <f>SUM(C312:C314)</f>
        <v>894</v>
      </c>
      <c r="D311" s="225">
        <f t="shared" si="65"/>
        <v>40.38</v>
      </c>
      <c r="E311" s="226">
        <f t="shared" si="66"/>
        <v>40.38</v>
      </c>
    </row>
    <row r="312" spans="1:5">
      <c r="A312" s="235" t="s">
        <v>451</v>
      </c>
      <c r="B312" s="236">
        <v>361</v>
      </c>
      <c r="C312" s="236">
        <v>676</v>
      </c>
      <c r="D312" s="225">
        <f t="shared" si="65"/>
        <v>53.4</v>
      </c>
      <c r="E312" s="226">
        <f t="shared" si="66"/>
        <v>53.4</v>
      </c>
    </row>
    <row r="313" spans="1:5">
      <c r="A313" s="235" t="s">
        <v>452</v>
      </c>
      <c r="B313" s="236"/>
      <c r="C313" s="236">
        <v>5</v>
      </c>
      <c r="D313" s="225">
        <f t="shared" si="65"/>
        <v>0</v>
      </c>
      <c r="E313" s="226">
        <f t="shared" si="66"/>
        <v>0</v>
      </c>
    </row>
    <row r="314" spans="1:5">
      <c r="A314" s="235" t="s">
        <v>453</v>
      </c>
      <c r="B314" s="236"/>
      <c r="C314" s="236">
        <v>213</v>
      </c>
      <c r="D314" s="225">
        <f t="shared" si="65"/>
        <v>0</v>
      </c>
      <c r="E314" s="226">
        <f t="shared" si="66"/>
        <v>0</v>
      </c>
    </row>
    <row r="315" spans="1:5">
      <c r="A315" s="235" t="s">
        <v>454</v>
      </c>
      <c r="B315" s="236">
        <f>B316</f>
        <v>416</v>
      </c>
      <c r="C315" s="236"/>
      <c r="D315" s="225"/>
      <c r="E315" s="226"/>
    </row>
    <row r="316" spans="1:5">
      <c r="A316" s="235" t="s">
        <v>455</v>
      </c>
      <c r="B316" s="236">
        <v>416</v>
      </c>
      <c r="C316" s="236"/>
      <c r="D316" s="225"/>
      <c r="E316" s="226"/>
    </row>
    <row r="317" spans="1:5">
      <c r="A317" s="235" t="s">
        <v>456</v>
      </c>
      <c r="B317" s="236">
        <f>SUM(B318:B319)</f>
        <v>11201</v>
      </c>
      <c r="C317" s="236">
        <v>2350</v>
      </c>
      <c r="D317" s="225">
        <f t="shared" ref="D317:D319" si="67">B317/C317*100</f>
        <v>476.64</v>
      </c>
      <c r="E317" s="226">
        <f t="shared" ref="E317:E319" si="68">B317/C317*100</f>
        <v>476.64</v>
      </c>
    </row>
    <row r="318" spans="1:5">
      <c r="A318" s="235" t="s">
        <v>457</v>
      </c>
      <c r="B318" s="236">
        <v>10811</v>
      </c>
      <c r="C318" s="236">
        <v>1960</v>
      </c>
      <c r="D318" s="225">
        <f t="shared" si="67"/>
        <v>551.58</v>
      </c>
      <c r="E318" s="226">
        <f t="shared" si="68"/>
        <v>551.58</v>
      </c>
    </row>
    <row r="319" spans="1:5">
      <c r="A319" s="235" t="s">
        <v>458</v>
      </c>
      <c r="B319" s="236">
        <v>390</v>
      </c>
      <c r="C319" s="236">
        <v>390</v>
      </c>
      <c r="D319" s="225">
        <f t="shared" si="67"/>
        <v>100</v>
      </c>
      <c r="E319" s="226">
        <f t="shared" si="68"/>
        <v>100</v>
      </c>
    </row>
    <row r="320" spans="1:5">
      <c r="A320" s="235" t="s">
        <v>459</v>
      </c>
      <c r="B320" s="236">
        <f>SUM(B321:B322)</f>
        <v>1575</v>
      </c>
      <c r="C320" s="236"/>
      <c r="D320" s="225"/>
      <c r="E320" s="226"/>
    </row>
    <row r="321" spans="1:5">
      <c r="A321" s="235" t="s">
        <v>460</v>
      </c>
      <c r="B321" s="236">
        <v>230</v>
      </c>
      <c r="C321" s="236"/>
      <c r="D321" s="225"/>
      <c r="E321" s="226"/>
    </row>
    <row r="322" spans="1:5">
      <c r="A322" s="235" t="s">
        <v>461</v>
      </c>
      <c r="B322" s="236">
        <v>1345</v>
      </c>
      <c r="C322" s="236"/>
      <c r="D322" s="225"/>
      <c r="E322" s="226"/>
    </row>
    <row r="323" spans="1:5">
      <c r="A323" s="19" t="s">
        <v>462</v>
      </c>
      <c r="B323" s="236"/>
      <c r="C323" s="236">
        <v>5653</v>
      </c>
      <c r="D323" s="225">
        <f t="shared" ref="D323:D328" si="69">B323/C323*100</f>
        <v>0</v>
      </c>
      <c r="E323" s="226">
        <f t="shared" ref="E323:E328" si="70">B323/C323*100</f>
        <v>0</v>
      </c>
    </row>
    <row r="324" spans="1:5">
      <c r="A324" s="19" t="s">
        <v>463</v>
      </c>
      <c r="B324" s="236"/>
      <c r="C324" s="236">
        <v>5653</v>
      </c>
      <c r="D324" s="225">
        <f t="shared" si="69"/>
        <v>0</v>
      </c>
      <c r="E324" s="226">
        <f t="shared" si="70"/>
        <v>0</v>
      </c>
    </row>
    <row r="325" spans="1:5">
      <c r="A325" s="235" t="s">
        <v>118</v>
      </c>
      <c r="B325" s="236">
        <f>SUM(B326,B330,B332,B334)</f>
        <v>9747</v>
      </c>
      <c r="C325" s="236">
        <v>6625</v>
      </c>
      <c r="D325" s="225">
        <f t="shared" si="69"/>
        <v>147.12</v>
      </c>
      <c r="E325" s="226">
        <f t="shared" si="70"/>
        <v>147.12</v>
      </c>
    </row>
    <row r="326" spans="1:5">
      <c r="A326" s="235" t="s">
        <v>464</v>
      </c>
      <c r="B326" s="236">
        <f>SUM(B327:B329)</f>
        <v>2437</v>
      </c>
      <c r="C326" s="236">
        <v>1304</v>
      </c>
      <c r="D326" s="225">
        <f t="shared" si="69"/>
        <v>186.89</v>
      </c>
      <c r="E326" s="226">
        <f t="shared" si="70"/>
        <v>186.89</v>
      </c>
    </row>
    <row r="327" spans="1:5">
      <c r="A327" s="235" t="s">
        <v>465</v>
      </c>
      <c r="B327" s="236">
        <v>80</v>
      </c>
      <c r="C327" s="236">
        <v>790</v>
      </c>
      <c r="D327" s="225">
        <f t="shared" si="69"/>
        <v>10.13</v>
      </c>
      <c r="E327" s="226">
        <f t="shared" si="70"/>
        <v>10.13</v>
      </c>
    </row>
    <row r="328" spans="1:5">
      <c r="A328" s="235" t="s">
        <v>466</v>
      </c>
      <c r="B328" s="236">
        <v>886</v>
      </c>
      <c r="C328" s="236">
        <v>513</v>
      </c>
      <c r="D328" s="225">
        <f t="shared" si="69"/>
        <v>172.71</v>
      </c>
      <c r="E328" s="226">
        <f t="shared" si="70"/>
        <v>172.71</v>
      </c>
    </row>
    <row r="329" spans="1:5">
      <c r="A329" s="235" t="s">
        <v>467</v>
      </c>
      <c r="B329" s="236">
        <v>1471</v>
      </c>
      <c r="C329" s="236"/>
      <c r="D329" s="225"/>
      <c r="E329" s="226"/>
    </row>
    <row r="330" spans="1:5">
      <c r="A330" s="235" t="s">
        <v>468</v>
      </c>
      <c r="B330" s="236">
        <f t="shared" ref="B330:B334" si="71">B331</f>
        <v>1454</v>
      </c>
      <c r="C330" s="236">
        <v>1300</v>
      </c>
      <c r="D330" s="225"/>
      <c r="E330" s="226"/>
    </row>
    <row r="331" spans="1:5">
      <c r="A331" s="235" t="s">
        <v>469</v>
      </c>
      <c r="B331" s="236">
        <v>1454</v>
      </c>
      <c r="C331" s="236">
        <v>1300</v>
      </c>
      <c r="D331" s="225"/>
      <c r="E331" s="226"/>
    </row>
    <row r="332" spans="1:5">
      <c r="A332" s="19" t="s">
        <v>470</v>
      </c>
      <c r="B332" s="236">
        <f t="shared" si="71"/>
        <v>5697</v>
      </c>
      <c r="C332" s="236">
        <v>4021</v>
      </c>
      <c r="D332" s="225">
        <f t="shared" ref="D332:D338" si="72">B332/C332*100</f>
        <v>141.68</v>
      </c>
      <c r="E332" s="226">
        <f t="shared" ref="E332:E338" si="73">B332/C332*100</f>
        <v>141.68</v>
      </c>
    </row>
    <row r="333" spans="1:5">
      <c r="A333" s="19" t="s">
        <v>471</v>
      </c>
      <c r="B333" s="236">
        <v>5697</v>
      </c>
      <c r="C333" s="236">
        <v>4021</v>
      </c>
      <c r="D333" s="225">
        <f t="shared" si="72"/>
        <v>141.68</v>
      </c>
      <c r="E333" s="226">
        <f t="shared" si="73"/>
        <v>141.68</v>
      </c>
    </row>
    <row r="334" spans="1:5">
      <c r="A334" s="19" t="s">
        <v>472</v>
      </c>
      <c r="B334" s="236">
        <f t="shared" si="71"/>
        <v>159</v>
      </c>
      <c r="C334" s="236"/>
      <c r="D334" s="225"/>
      <c r="E334" s="226"/>
    </row>
    <row r="335" spans="1:5">
      <c r="A335" s="19" t="s">
        <v>473</v>
      </c>
      <c r="B335" s="236">
        <v>159</v>
      </c>
      <c r="C335" s="236"/>
      <c r="D335" s="225"/>
      <c r="E335" s="226"/>
    </row>
    <row r="336" spans="1:5">
      <c r="A336" s="235" t="s">
        <v>119</v>
      </c>
      <c r="B336" s="236">
        <f>SUM(B337,B350,B357,B366,B370,B374,B378)</f>
        <v>48609</v>
      </c>
      <c r="C336" s="236">
        <f>SUM(C337,C350,C357,C366,C370,C374,C378)</f>
        <v>24303</v>
      </c>
      <c r="D336" s="225">
        <f t="shared" si="72"/>
        <v>200.01</v>
      </c>
      <c r="E336" s="226">
        <f t="shared" si="73"/>
        <v>200.01</v>
      </c>
    </row>
    <row r="337" spans="1:5">
      <c r="A337" s="235" t="s">
        <v>474</v>
      </c>
      <c r="B337" s="236">
        <f>SUM(B338:B349)</f>
        <v>7341</v>
      </c>
      <c r="C337" s="236">
        <f>SUM(C338:C349)</f>
        <v>3680</v>
      </c>
      <c r="D337" s="225">
        <f t="shared" si="72"/>
        <v>199.48</v>
      </c>
      <c r="E337" s="226">
        <f t="shared" si="73"/>
        <v>199.48</v>
      </c>
    </row>
    <row r="338" spans="1:5">
      <c r="A338" s="235" t="s">
        <v>475</v>
      </c>
      <c r="B338" s="236">
        <v>791</v>
      </c>
      <c r="C338" s="236">
        <v>1660</v>
      </c>
      <c r="D338" s="225">
        <f t="shared" si="72"/>
        <v>47.65</v>
      </c>
      <c r="E338" s="226">
        <f t="shared" si="73"/>
        <v>47.65</v>
      </c>
    </row>
    <row r="339" spans="1:5">
      <c r="A339" s="235" t="s">
        <v>476</v>
      </c>
      <c r="B339" s="236">
        <v>690</v>
      </c>
      <c r="C339" s="236"/>
      <c r="D339" s="225"/>
      <c r="E339" s="226"/>
    </row>
    <row r="340" spans="1:5">
      <c r="A340" s="235" t="s">
        <v>477</v>
      </c>
      <c r="B340" s="236">
        <v>19</v>
      </c>
      <c r="C340" s="236">
        <v>19</v>
      </c>
      <c r="D340" s="225">
        <f t="shared" ref="D340:D342" si="74">B340/C340*100</f>
        <v>100</v>
      </c>
      <c r="E340" s="226">
        <f t="shared" ref="E340:E342" si="75">B340/C340*100</f>
        <v>100</v>
      </c>
    </row>
    <row r="341" spans="1:5">
      <c r="A341" s="235" t="s">
        <v>478</v>
      </c>
      <c r="B341" s="236">
        <v>160</v>
      </c>
      <c r="C341" s="236">
        <v>48</v>
      </c>
      <c r="D341" s="225">
        <f t="shared" si="74"/>
        <v>333.33</v>
      </c>
      <c r="E341" s="226">
        <f t="shared" si="75"/>
        <v>333.33</v>
      </c>
    </row>
    <row r="342" spans="1:5">
      <c r="A342" s="235" t="s">
        <v>479</v>
      </c>
      <c r="B342" s="236">
        <v>301</v>
      </c>
      <c r="C342" s="236">
        <v>113</v>
      </c>
      <c r="D342" s="225">
        <f t="shared" si="74"/>
        <v>266.37</v>
      </c>
      <c r="E342" s="226">
        <f t="shared" si="75"/>
        <v>266.37</v>
      </c>
    </row>
    <row r="343" spans="1:5">
      <c r="A343" s="235" t="s">
        <v>480</v>
      </c>
      <c r="B343" s="236">
        <v>1579</v>
      </c>
      <c r="C343" s="236"/>
      <c r="D343" s="225"/>
      <c r="E343" s="226"/>
    </row>
    <row r="344" spans="1:5">
      <c r="A344" s="235" t="s">
        <v>481</v>
      </c>
      <c r="B344" s="236">
        <v>123</v>
      </c>
      <c r="C344" s="236">
        <v>20</v>
      </c>
      <c r="D344" s="225">
        <f>B344/C344*100</f>
        <v>615</v>
      </c>
      <c r="E344" s="226">
        <f>B344/C344*100</f>
        <v>615</v>
      </c>
    </row>
    <row r="345" spans="1:5">
      <c r="A345" s="235" t="s">
        <v>482</v>
      </c>
      <c r="B345" s="236">
        <v>295</v>
      </c>
      <c r="C345" s="236"/>
      <c r="D345" s="225"/>
      <c r="E345" s="226"/>
    </row>
    <row r="346" spans="1:5">
      <c r="A346" s="235" t="s">
        <v>483</v>
      </c>
      <c r="B346" s="236">
        <v>134</v>
      </c>
      <c r="C346" s="236"/>
      <c r="D346" s="225"/>
      <c r="E346" s="226"/>
    </row>
    <row r="347" spans="1:5">
      <c r="A347" s="235" t="s">
        <v>484</v>
      </c>
      <c r="B347" s="236">
        <v>200</v>
      </c>
      <c r="C347" s="236"/>
      <c r="D347" s="225"/>
      <c r="E347" s="226"/>
    </row>
    <row r="348" spans="1:5">
      <c r="A348" s="235" t="s">
        <v>485</v>
      </c>
      <c r="B348" s="236">
        <v>374</v>
      </c>
      <c r="C348" s="236">
        <v>534</v>
      </c>
      <c r="D348" s="225"/>
      <c r="E348" s="226"/>
    </row>
    <row r="349" spans="1:5">
      <c r="A349" s="235" t="s">
        <v>486</v>
      </c>
      <c r="B349" s="236">
        <v>2675</v>
      </c>
      <c r="C349" s="236">
        <v>1286</v>
      </c>
      <c r="D349" s="225">
        <f t="shared" ref="D349:D351" si="76">B349/C349*100</f>
        <v>208.01</v>
      </c>
      <c r="E349" s="226">
        <f t="shared" ref="E349:E351" si="77">B349/C349*100</f>
        <v>208.01</v>
      </c>
    </row>
    <row r="350" spans="1:5">
      <c r="A350" s="235" t="s">
        <v>487</v>
      </c>
      <c r="B350" s="236">
        <f>SUM(B351:B356)</f>
        <v>9343</v>
      </c>
      <c r="C350" s="236">
        <f>SUM(C351:C356)</f>
        <v>6510</v>
      </c>
      <c r="D350" s="225">
        <f t="shared" si="76"/>
        <v>143.52</v>
      </c>
      <c r="E350" s="226">
        <f t="shared" si="77"/>
        <v>143.52</v>
      </c>
    </row>
    <row r="351" spans="1:5">
      <c r="A351" s="235" t="s">
        <v>488</v>
      </c>
      <c r="B351" s="236">
        <v>404</v>
      </c>
      <c r="C351" s="236">
        <v>1092</v>
      </c>
      <c r="D351" s="225">
        <f t="shared" si="76"/>
        <v>37</v>
      </c>
      <c r="E351" s="226">
        <f t="shared" si="77"/>
        <v>37</v>
      </c>
    </row>
    <row r="352" spans="1:5">
      <c r="A352" s="235" t="s">
        <v>489</v>
      </c>
      <c r="B352" s="236">
        <v>668</v>
      </c>
      <c r="C352" s="236"/>
      <c r="D352" s="225"/>
      <c r="E352" s="226"/>
    </row>
    <row r="353" spans="1:5">
      <c r="A353" s="235" t="s">
        <v>490</v>
      </c>
      <c r="B353" s="236">
        <v>1025</v>
      </c>
      <c r="C353" s="236"/>
      <c r="D353" s="225"/>
      <c r="E353" s="226"/>
    </row>
    <row r="354" spans="1:5">
      <c r="A354" s="235" t="s">
        <v>491</v>
      </c>
      <c r="B354" s="236">
        <v>830</v>
      </c>
      <c r="C354" s="236">
        <v>995</v>
      </c>
      <c r="D354" s="225"/>
      <c r="E354" s="226"/>
    </row>
    <row r="355" spans="1:5">
      <c r="A355" s="235" t="s">
        <v>492</v>
      </c>
      <c r="B355" s="236">
        <v>230</v>
      </c>
      <c r="C355" s="236">
        <v>55</v>
      </c>
      <c r="D355" s="225">
        <f t="shared" ref="D355:D358" si="78">B355/C355*100</f>
        <v>418.18</v>
      </c>
      <c r="E355" s="226">
        <f t="shared" ref="E355:E358" si="79">B355/C355*100</f>
        <v>418.18</v>
      </c>
    </row>
    <row r="356" spans="1:5">
      <c r="A356" s="235" t="s">
        <v>493</v>
      </c>
      <c r="B356" s="236">
        <v>6186</v>
      </c>
      <c r="C356" s="236">
        <v>4368</v>
      </c>
      <c r="D356" s="225">
        <f t="shared" si="78"/>
        <v>141.62</v>
      </c>
      <c r="E356" s="226">
        <f t="shared" si="79"/>
        <v>141.62</v>
      </c>
    </row>
    <row r="357" spans="1:5">
      <c r="A357" s="235" t="s">
        <v>494</v>
      </c>
      <c r="B357" s="236">
        <f>SUM(B358:B365)</f>
        <v>19143</v>
      </c>
      <c r="C357" s="236">
        <f>SUM(C358:C365)</f>
        <v>5934</v>
      </c>
      <c r="D357" s="225">
        <f t="shared" si="78"/>
        <v>322.6</v>
      </c>
      <c r="E357" s="226">
        <f t="shared" si="79"/>
        <v>322.6</v>
      </c>
    </row>
    <row r="358" spans="1:5">
      <c r="A358" s="235" t="s">
        <v>495</v>
      </c>
      <c r="B358" s="236">
        <v>136</v>
      </c>
      <c r="C358" s="236">
        <v>800</v>
      </c>
      <c r="D358" s="225">
        <f t="shared" si="78"/>
        <v>17</v>
      </c>
      <c r="E358" s="226">
        <f t="shared" si="79"/>
        <v>17</v>
      </c>
    </row>
    <row r="359" spans="1:5">
      <c r="A359" s="235" t="s">
        <v>496</v>
      </c>
      <c r="B359" s="236">
        <v>8700</v>
      </c>
      <c r="C359" s="236"/>
      <c r="D359" s="225"/>
      <c r="E359" s="226"/>
    </row>
    <row r="360" spans="1:5">
      <c r="A360" s="235" t="s">
        <v>497</v>
      </c>
      <c r="B360" s="236">
        <v>1163</v>
      </c>
      <c r="C360" s="236">
        <v>628</v>
      </c>
      <c r="D360" s="225">
        <f t="shared" ref="D360:D374" si="80">B360/C360*100</f>
        <v>185.19</v>
      </c>
      <c r="E360" s="226">
        <f t="shared" ref="E360:E374" si="81">B360/C360*100</f>
        <v>185.19</v>
      </c>
    </row>
    <row r="361" spans="1:5">
      <c r="A361" s="235" t="s">
        <v>498</v>
      </c>
      <c r="B361" s="236">
        <v>90</v>
      </c>
      <c r="C361" s="236">
        <v>20</v>
      </c>
      <c r="D361" s="225">
        <f t="shared" si="80"/>
        <v>450</v>
      </c>
      <c r="E361" s="226">
        <f t="shared" si="81"/>
        <v>450</v>
      </c>
    </row>
    <row r="362" spans="1:5">
      <c r="A362" s="235" t="s">
        <v>499</v>
      </c>
      <c r="B362" s="236">
        <v>818</v>
      </c>
      <c r="C362" s="236">
        <v>48</v>
      </c>
      <c r="D362" s="225">
        <f t="shared" si="80"/>
        <v>1704.17</v>
      </c>
      <c r="E362" s="226">
        <f t="shared" si="81"/>
        <v>1704.17</v>
      </c>
    </row>
    <row r="363" spans="1:5">
      <c r="A363" s="235" t="s">
        <v>500</v>
      </c>
      <c r="B363" s="236">
        <v>6821</v>
      </c>
      <c r="C363" s="236">
        <v>4000</v>
      </c>
      <c r="D363" s="225">
        <f t="shared" si="80"/>
        <v>170.53</v>
      </c>
      <c r="E363" s="226">
        <f t="shared" si="81"/>
        <v>170.53</v>
      </c>
    </row>
    <row r="364" spans="1:5">
      <c r="A364" s="19" t="s">
        <v>501</v>
      </c>
      <c r="B364" s="236">
        <v>275</v>
      </c>
      <c r="C364" s="236"/>
      <c r="D364" s="225"/>
      <c r="E364" s="226" t="e">
        <f t="shared" si="81"/>
        <v>#DIV/0!</v>
      </c>
    </row>
    <row r="365" spans="1:5">
      <c r="A365" s="235" t="s">
        <v>502</v>
      </c>
      <c r="B365" s="236">
        <v>1140</v>
      </c>
      <c r="C365" s="236">
        <v>438</v>
      </c>
      <c r="D365" s="225">
        <f t="shared" si="80"/>
        <v>260.27</v>
      </c>
      <c r="E365" s="226">
        <f t="shared" si="81"/>
        <v>260.27</v>
      </c>
    </row>
    <row r="366" spans="1:5">
      <c r="A366" s="235" t="s">
        <v>503</v>
      </c>
      <c r="B366" s="236">
        <f>SUM(B367:B369)</f>
        <v>4637</v>
      </c>
      <c r="C366" s="236">
        <f>SUM(C367:C369)</f>
        <v>1018</v>
      </c>
      <c r="D366" s="225">
        <f t="shared" si="80"/>
        <v>455.5</v>
      </c>
      <c r="E366" s="226">
        <f t="shared" si="81"/>
        <v>455.5</v>
      </c>
    </row>
    <row r="367" spans="1:5">
      <c r="A367" s="235" t="s">
        <v>504</v>
      </c>
      <c r="B367" s="236">
        <v>2318</v>
      </c>
      <c r="C367" s="236">
        <v>0</v>
      </c>
      <c r="D367" s="225" t="e">
        <f t="shared" si="80"/>
        <v>#DIV/0!</v>
      </c>
      <c r="E367" s="226" t="e">
        <f t="shared" si="81"/>
        <v>#DIV/0!</v>
      </c>
    </row>
    <row r="368" spans="1:5">
      <c r="A368" s="235" t="s">
        <v>505</v>
      </c>
      <c r="B368" s="236">
        <v>493</v>
      </c>
      <c r="C368" s="236">
        <v>99</v>
      </c>
      <c r="D368" s="225"/>
      <c r="E368" s="226"/>
    </row>
    <row r="369" spans="1:5">
      <c r="A369" s="235" t="s">
        <v>506</v>
      </c>
      <c r="B369" s="236">
        <v>1826</v>
      </c>
      <c r="C369" s="236">
        <v>919</v>
      </c>
      <c r="D369" s="225">
        <f t="shared" si="80"/>
        <v>198.69</v>
      </c>
      <c r="E369" s="226">
        <f t="shared" si="81"/>
        <v>198.69</v>
      </c>
    </row>
    <row r="370" spans="1:5">
      <c r="A370" s="235" t="s">
        <v>507</v>
      </c>
      <c r="B370" s="236">
        <f>SUM(B371:B373)</f>
        <v>7667</v>
      </c>
      <c r="C370" s="236">
        <f>SUM(C371:C373)</f>
        <v>7115</v>
      </c>
      <c r="D370" s="225">
        <f t="shared" si="80"/>
        <v>107.76</v>
      </c>
      <c r="E370" s="226">
        <f t="shared" si="81"/>
        <v>107.76</v>
      </c>
    </row>
    <row r="371" spans="1:5">
      <c r="A371" s="235" t="s">
        <v>508</v>
      </c>
      <c r="B371" s="236">
        <v>1060</v>
      </c>
      <c r="C371" s="236">
        <v>724</v>
      </c>
      <c r="D371" s="225">
        <f t="shared" si="80"/>
        <v>146.41</v>
      </c>
      <c r="E371" s="226">
        <f t="shared" si="81"/>
        <v>146.41</v>
      </c>
    </row>
    <row r="372" spans="1:5">
      <c r="A372" s="235" t="s">
        <v>509</v>
      </c>
      <c r="B372" s="236">
        <v>3097</v>
      </c>
      <c r="C372" s="236">
        <v>3451</v>
      </c>
      <c r="D372" s="225">
        <f t="shared" si="80"/>
        <v>89.74</v>
      </c>
      <c r="E372" s="226">
        <f t="shared" si="81"/>
        <v>89.74</v>
      </c>
    </row>
    <row r="373" spans="1:5">
      <c r="A373" s="235" t="s">
        <v>510</v>
      </c>
      <c r="B373" s="236">
        <v>3510</v>
      </c>
      <c r="C373" s="236">
        <v>2940</v>
      </c>
      <c r="D373" s="225">
        <f t="shared" si="80"/>
        <v>119.39</v>
      </c>
      <c r="E373" s="226">
        <f t="shared" si="81"/>
        <v>119.39</v>
      </c>
    </row>
    <row r="374" spans="1:5">
      <c r="A374" s="235" t="s">
        <v>511</v>
      </c>
      <c r="B374" s="236">
        <f>SUM(B375:B377)</f>
        <v>358</v>
      </c>
      <c r="C374" s="236">
        <v>46</v>
      </c>
      <c r="D374" s="225">
        <f t="shared" si="80"/>
        <v>778.26</v>
      </c>
      <c r="E374" s="226">
        <f t="shared" si="81"/>
        <v>778.26</v>
      </c>
    </row>
    <row r="375" spans="1:5">
      <c r="A375" s="235" t="s">
        <v>512</v>
      </c>
      <c r="B375" s="236">
        <v>140</v>
      </c>
      <c r="C375" s="236"/>
      <c r="D375" s="225"/>
      <c r="E375" s="226"/>
    </row>
    <row r="376" spans="1:5">
      <c r="A376" s="235" t="s">
        <v>513</v>
      </c>
      <c r="B376" s="236">
        <v>64</v>
      </c>
      <c r="C376" s="236"/>
      <c r="D376" s="225"/>
      <c r="E376" s="226"/>
    </row>
    <row r="377" spans="1:5">
      <c r="A377" s="235" t="s">
        <v>514</v>
      </c>
      <c r="B377" s="236">
        <v>154</v>
      </c>
      <c r="C377" s="236">
        <v>46</v>
      </c>
      <c r="D377" s="225">
        <f t="shared" ref="D377:D385" si="82">B377/C377*100</f>
        <v>334.78</v>
      </c>
      <c r="E377" s="226">
        <f t="shared" ref="E377:E385" si="83">B377/C377*100</f>
        <v>334.78</v>
      </c>
    </row>
    <row r="378" spans="1:5">
      <c r="A378" s="235" t="s">
        <v>515</v>
      </c>
      <c r="B378" s="236">
        <f>B379</f>
        <v>120</v>
      </c>
      <c r="C378" s="236"/>
      <c r="D378" s="225"/>
      <c r="E378" s="226"/>
    </row>
    <row r="379" spans="1:5">
      <c r="A379" s="235" t="s">
        <v>516</v>
      </c>
      <c r="B379" s="236">
        <v>120</v>
      </c>
      <c r="C379" s="236"/>
      <c r="D379" s="225"/>
      <c r="E379" s="226"/>
    </row>
    <row r="380" spans="1:5">
      <c r="A380" s="235" t="s">
        <v>120</v>
      </c>
      <c r="B380" s="236">
        <f>SUM(B381,B384,B386)</f>
        <v>3524</v>
      </c>
      <c r="C380" s="236">
        <f>SUM(C381,C384,C386)</f>
        <v>1656</v>
      </c>
      <c r="D380" s="225">
        <f t="shared" si="82"/>
        <v>212.8</v>
      </c>
      <c r="E380" s="226">
        <f t="shared" si="83"/>
        <v>212.8</v>
      </c>
    </row>
    <row r="381" spans="1:5">
      <c r="A381" s="235" t="s">
        <v>517</v>
      </c>
      <c r="B381" s="236">
        <f>SUM(B382:B383)</f>
        <v>1064</v>
      </c>
      <c r="C381" s="236">
        <f>SUM(C382:C383)</f>
        <v>1411</v>
      </c>
      <c r="D381" s="225">
        <f t="shared" si="82"/>
        <v>75.41</v>
      </c>
      <c r="E381" s="226">
        <f t="shared" si="83"/>
        <v>75.41</v>
      </c>
    </row>
    <row r="382" spans="1:5">
      <c r="A382" s="235" t="s">
        <v>518</v>
      </c>
      <c r="B382" s="236">
        <v>199</v>
      </c>
      <c r="C382" s="236">
        <v>500</v>
      </c>
      <c r="D382" s="225">
        <f t="shared" si="82"/>
        <v>39.8</v>
      </c>
      <c r="E382" s="226">
        <f t="shared" si="83"/>
        <v>39.8</v>
      </c>
    </row>
    <row r="383" spans="1:5">
      <c r="A383" s="235" t="s">
        <v>519</v>
      </c>
      <c r="B383" s="236">
        <v>865</v>
      </c>
      <c r="C383" s="236">
        <v>911</v>
      </c>
      <c r="D383" s="225">
        <f t="shared" si="82"/>
        <v>94.95</v>
      </c>
      <c r="E383" s="226">
        <f t="shared" si="83"/>
        <v>94.95</v>
      </c>
    </row>
    <row r="384" spans="1:5">
      <c r="A384" s="235" t="s">
        <v>520</v>
      </c>
      <c r="B384" s="236">
        <f t="shared" ref="B384:B389" si="84">B385</f>
        <v>360</v>
      </c>
      <c r="C384" s="236">
        <v>59</v>
      </c>
      <c r="D384" s="225">
        <f t="shared" si="82"/>
        <v>610.17</v>
      </c>
      <c r="E384" s="226">
        <f t="shared" si="83"/>
        <v>610.17</v>
      </c>
    </row>
    <row r="385" spans="1:5">
      <c r="A385" s="235" t="s">
        <v>521</v>
      </c>
      <c r="B385" s="236">
        <v>360</v>
      </c>
      <c r="C385" s="236">
        <v>59</v>
      </c>
      <c r="D385" s="225">
        <f t="shared" si="82"/>
        <v>610.17</v>
      </c>
      <c r="E385" s="226">
        <f t="shared" si="83"/>
        <v>610.17</v>
      </c>
    </row>
    <row r="386" spans="1:5">
      <c r="A386" s="235" t="s">
        <v>522</v>
      </c>
      <c r="B386" s="236">
        <f t="shared" si="84"/>
        <v>2100</v>
      </c>
      <c r="C386" s="236">
        <v>186</v>
      </c>
      <c r="D386" s="225"/>
      <c r="E386" s="226"/>
    </row>
    <row r="387" spans="1:5">
      <c r="A387" s="235" t="s">
        <v>523</v>
      </c>
      <c r="B387" s="236">
        <v>2100</v>
      </c>
      <c r="C387" s="236">
        <v>186</v>
      </c>
      <c r="D387" s="225"/>
      <c r="E387" s="226"/>
    </row>
    <row r="388" spans="1:5">
      <c r="A388" s="235" t="s">
        <v>121</v>
      </c>
      <c r="B388" s="236">
        <f>SUM(B389,B391,B393,B395)</f>
        <v>1262</v>
      </c>
      <c r="C388" s="236">
        <f>SUM(C389,C391,C393,C395)</f>
        <v>4721</v>
      </c>
      <c r="D388" s="225">
        <f t="shared" ref="D388:D399" si="85">B388/C388*100</f>
        <v>26.73</v>
      </c>
      <c r="E388" s="226">
        <f t="shared" ref="E388:E392" si="86">B388/C388*100</f>
        <v>26.73</v>
      </c>
    </row>
    <row r="389" spans="1:5">
      <c r="A389" s="235" t="s">
        <v>524</v>
      </c>
      <c r="B389" s="236">
        <f t="shared" si="84"/>
        <v>16</v>
      </c>
      <c r="C389" s="236">
        <v>25</v>
      </c>
      <c r="D389" s="225">
        <f t="shared" si="85"/>
        <v>64</v>
      </c>
      <c r="E389" s="226">
        <f t="shared" si="86"/>
        <v>64</v>
      </c>
    </row>
    <row r="390" spans="1:5">
      <c r="A390" s="235" t="s">
        <v>525</v>
      </c>
      <c r="B390" s="236">
        <v>16</v>
      </c>
      <c r="C390" s="236">
        <v>25</v>
      </c>
      <c r="D390" s="225"/>
      <c r="E390" s="226"/>
    </row>
    <row r="391" spans="1:5">
      <c r="A391" s="235" t="s">
        <v>526</v>
      </c>
      <c r="B391" s="236">
        <f t="shared" ref="B391:B395" si="87">B392</f>
        <v>138</v>
      </c>
      <c r="C391" s="236">
        <v>102</v>
      </c>
      <c r="D391" s="225">
        <f t="shared" si="85"/>
        <v>135.29</v>
      </c>
      <c r="E391" s="226">
        <f t="shared" si="86"/>
        <v>135.29</v>
      </c>
    </row>
    <row r="392" spans="1:5">
      <c r="A392" s="235" t="s">
        <v>527</v>
      </c>
      <c r="B392" s="236">
        <v>138</v>
      </c>
      <c r="C392" s="236">
        <v>102</v>
      </c>
      <c r="D392" s="225">
        <f t="shared" si="85"/>
        <v>135.29</v>
      </c>
      <c r="E392" s="226">
        <f t="shared" si="86"/>
        <v>135.29</v>
      </c>
    </row>
    <row r="393" spans="1:5">
      <c r="A393" s="235" t="s">
        <v>528</v>
      </c>
      <c r="B393" s="236">
        <f t="shared" si="87"/>
        <v>638</v>
      </c>
      <c r="C393" s="236">
        <v>2884</v>
      </c>
      <c r="D393" s="225">
        <f t="shared" si="85"/>
        <v>22.12</v>
      </c>
      <c r="E393" s="226"/>
    </row>
    <row r="394" spans="1:5">
      <c r="A394" s="235" t="s">
        <v>529</v>
      </c>
      <c r="B394" s="236">
        <v>638</v>
      </c>
      <c r="C394" s="236">
        <v>2884</v>
      </c>
      <c r="D394" s="225">
        <f t="shared" si="85"/>
        <v>22.12</v>
      </c>
      <c r="E394" s="226"/>
    </row>
    <row r="395" spans="1:5">
      <c r="A395" s="19" t="s">
        <v>530</v>
      </c>
      <c r="B395" s="236">
        <f t="shared" si="87"/>
        <v>470</v>
      </c>
      <c r="C395" s="236">
        <v>1710</v>
      </c>
      <c r="D395" s="225">
        <f t="shared" si="85"/>
        <v>27.49</v>
      </c>
      <c r="E395" s="226">
        <f t="shared" ref="E395:E399" si="88">B395/C395*100</f>
        <v>27.49</v>
      </c>
    </row>
    <row r="396" spans="1:5">
      <c r="A396" s="19" t="s">
        <v>531</v>
      </c>
      <c r="B396" s="236">
        <v>470</v>
      </c>
      <c r="C396" s="236">
        <v>1710</v>
      </c>
      <c r="D396" s="225">
        <f t="shared" si="85"/>
        <v>27.49</v>
      </c>
      <c r="E396" s="226">
        <f t="shared" si="88"/>
        <v>27.49</v>
      </c>
    </row>
    <row r="397" spans="1:5">
      <c r="A397" s="235" t="s">
        <v>122</v>
      </c>
      <c r="B397" s="236">
        <f>SUM(B398,B402)</f>
        <v>820</v>
      </c>
      <c r="C397" s="236">
        <f>SUM(C398,C402)</f>
        <v>233</v>
      </c>
      <c r="D397" s="225">
        <f t="shared" si="85"/>
        <v>351.93</v>
      </c>
      <c r="E397" s="226">
        <f t="shared" si="88"/>
        <v>351.93</v>
      </c>
    </row>
    <row r="398" spans="1:5">
      <c r="A398" s="235" t="s">
        <v>532</v>
      </c>
      <c r="B398" s="236">
        <f>SUM(B399:B401)</f>
        <v>449</v>
      </c>
      <c r="C398" s="236">
        <f>SUM(C399:C401)</f>
        <v>233</v>
      </c>
      <c r="D398" s="225">
        <f t="shared" si="85"/>
        <v>192.7</v>
      </c>
      <c r="E398" s="226">
        <f t="shared" si="88"/>
        <v>192.7</v>
      </c>
    </row>
    <row r="399" spans="1:5">
      <c r="A399" s="235" t="s">
        <v>533</v>
      </c>
      <c r="B399" s="236">
        <v>191</v>
      </c>
      <c r="C399" s="236">
        <v>207</v>
      </c>
      <c r="D399" s="225">
        <f t="shared" si="85"/>
        <v>92.27</v>
      </c>
      <c r="E399" s="226">
        <f t="shared" si="88"/>
        <v>92.27</v>
      </c>
    </row>
    <row r="400" spans="1:5">
      <c r="A400" s="235" t="s">
        <v>534</v>
      </c>
      <c r="B400" s="236">
        <v>20</v>
      </c>
      <c r="C400" s="236"/>
      <c r="D400" s="225"/>
      <c r="E400" s="226"/>
    </row>
    <row r="401" spans="1:5">
      <c r="A401" s="235" t="s">
        <v>535</v>
      </c>
      <c r="B401" s="236">
        <v>238</v>
      </c>
      <c r="C401" s="236">
        <v>26</v>
      </c>
      <c r="D401" s="225">
        <f t="shared" ref="D401:D403" si="89">B401/C401*100</f>
        <v>915.38</v>
      </c>
      <c r="E401" s="226">
        <f t="shared" ref="E401:E403" si="90">B401/C401*100</f>
        <v>915.38</v>
      </c>
    </row>
    <row r="402" spans="1:5">
      <c r="A402" s="235" t="s">
        <v>536</v>
      </c>
      <c r="B402" s="236">
        <f>B403</f>
        <v>371</v>
      </c>
      <c r="C402" s="236"/>
      <c r="D402" s="225" t="e">
        <f t="shared" si="89"/>
        <v>#DIV/0!</v>
      </c>
      <c r="E402" s="226" t="e">
        <f t="shared" si="90"/>
        <v>#DIV/0!</v>
      </c>
    </row>
    <row r="403" spans="1:5">
      <c r="A403" s="235" t="s">
        <v>537</v>
      </c>
      <c r="B403" s="236">
        <v>371</v>
      </c>
      <c r="C403" s="236"/>
      <c r="D403" s="225" t="e">
        <f t="shared" si="89"/>
        <v>#DIV/0!</v>
      </c>
      <c r="E403" s="226" t="e">
        <f t="shared" si="90"/>
        <v>#DIV/0!</v>
      </c>
    </row>
    <row r="404" spans="1:5">
      <c r="A404" s="19" t="s">
        <v>123</v>
      </c>
      <c r="B404" s="229"/>
      <c r="C404" s="229"/>
      <c r="D404" s="225"/>
      <c r="E404" s="226"/>
    </row>
    <row r="405" spans="1:5">
      <c r="A405" s="237" t="s">
        <v>250</v>
      </c>
      <c r="B405" s="229"/>
      <c r="C405" s="229"/>
      <c r="D405" s="225"/>
      <c r="E405" s="226"/>
    </row>
    <row r="406" spans="1:5">
      <c r="A406" s="19" t="s">
        <v>124</v>
      </c>
      <c r="B406" s="229"/>
      <c r="C406" s="229"/>
      <c r="D406" s="225"/>
      <c r="E406" s="226"/>
    </row>
    <row r="407" spans="1:5">
      <c r="A407" s="237" t="s">
        <v>250</v>
      </c>
      <c r="B407" s="229"/>
      <c r="C407" s="229"/>
      <c r="D407" s="225"/>
      <c r="E407" s="226"/>
    </row>
    <row r="408" spans="1:5">
      <c r="A408" s="235" t="s">
        <v>125</v>
      </c>
      <c r="B408" s="236">
        <f>SUM(B409,B416,B421)</f>
        <v>12438</v>
      </c>
      <c r="C408" s="236">
        <f>SUM(C409,C416,C421)</f>
        <v>8689</v>
      </c>
      <c r="D408" s="225">
        <f t="shared" ref="D408:D410" si="91">B408/C408*100</f>
        <v>143.15</v>
      </c>
      <c r="E408" s="226">
        <f t="shared" ref="E408:E410" si="92">B408/C408*100</f>
        <v>143.15</v>
      </c>
    </row>
    <row r="409" spans="1:5">
      <c r="A409" s="235" t="s">
        <v>538</v>
      </c>
      <c r="B409" s="236">
        <f>SUM(B410:B415)</f>
        <v>3356</v>
      </c>
      <c r="C409" s="236">
        <f>SUM(C410:C415)</f>
        <v>2100</v>
      </c>
      <c r="D409" s="225">
        <f t="shared" si="91"/>
        <v>159.81</v>
      </c>
      <c r="E409" s="226">
        <f t="shared" si="92"/>
        <v>159.81</v>
      </c>
    </row>
    <row r="410" spans="1:5">
      <c r="A410" s="235" t="s">
        <v>539</v>
      </c>
      <c r="B410" s="236">
        <v>997</v>
      </c>
      <c r="C410" s="236">
        <v>1139</v>
      </c>
      <c r="D410" s="225">
        <f t="shared" si="91"/>
        <v>87.53</v>
      </c>
      <c r="E410" s="226">
        <f t="shared" si="92"/>
        <v>87.53</v>
      </c>
    </row>
    <row r="411" spans="1:5">
      <c r="A411" s="235" t="s">
        <v>540</v>
      </c>
      <c r="B411" s="236">
        <v>486</v>
      </c>
      <c r="C411" s="236"/>
      <c r="D411" s="225"/>
      <c r="E411" s="226"/>
    </row>
    <row r="412" spans="1:5">
      <c r="A412" s="235" t="s">
        <v>541</v>
      </c>
      <c r="B412" s="236"/>
      <c r="C412" s="236">
        <v>361</v>
      </c>
      <c r="D412" s="225"/>
      <c r="E412" s="226">
        <f t="shared" ref="E412:E417" si="93">B412/C412*100</f>
        <v>0</v>
      </c>
    </row>
    <row r="413" spans="1:5">
      <c r="A413" s="235" t="s">
        <v>542</v>
      </c>
      <c r="B413" s="236">
        <v>573</v>
      </c>
      <c r="C413" s="236"/>
      <c r="D413" s="225"/>
      <c r="E413" s="226"/>
    </row>
    <row r="414" spans="1:5">
      <c r="A414" s="235" t="s">
        <v>543</v>
      </c>
      <c r="B414" s="236">
        <v>700</v>
      </c>
      <c r="C414" s="236"/>
      <c r="D414" s="225"/>
      <c r="E414" s="226"/>
    </row>
    <row r="415" spans="1:5">
      <c r="A415" s="235" t="s">
        <v>544</v>
      </c>
      <c r="B415" s="236">
        <v>600</v>
      </c>
      <c r="C415" s="236">
        <v>600</v>
      </c>
      <c r="D415" s="225">
        <f t="shared" ref="D415:D418" si="94">B415/C415*100</f>
        <v>100</v>
      </c>
      <c r="E415" s="226">
        <f t="shared" si="93"/>
        <v>100</v>
      </c>
    </row>
    <row r="416" spans="1:5">
      <c r="A416" s="235" t="s">
        <v>545</v>
      </c>
      <c r="B416" s="236">
        <f>SUM(B417:B420)</f>
        <v>8946</v>
      </c>
      <c r="C416" s="236">
        <f>SUM(C417:C420)</f>
        <v>6483</v>
      </c>
      <c r="D416" s="225">
        <f t="shared" si="94"/>
        <v>137.99</v>
      </c>
      <c r="E416" s="226">
        <f t="shared" si="93"/>
        <v>137.99</v>
      </c>
    </row>
    <row r="417" spans="1:5">
      <c r="A417" s="235" t="s">
        <v>546</v>
      </c>
      <c r="B417" s="236">
        <v>7305</v>
      </c>
      <c r="C417" s="236">
        <v>6311</v>
      </c>
      <c r="D417" s="225">
        <f t="shared" si="94"/>
        <v>115.75</v>
      </c>
      <c r="E417" s="226">
        <f t="shared" si="93"/>
        <v>115.75</v>
      </c>
    </row>
    <row r="418" spans="1:5">
      <c r="A418" s="235" t="s">
        <v>547</v>
      </c>
      <c r="B418" s="236">
        <v>224</v>
      </c>
      <c r="C418" s="236">
        <v>172</v>
      </c>
      <c r="D418" s="225">
        <f t="shared" si="94"/>
        <v>130.23</v>
      </c>
      <c r="E418" s="226"/>
    </row>
    <row r="419" spans="1:5">
      <c r="A419" s="235" t="s">
        <v>548</v>
      </c>
      <c r="B419" s="236">
        <v>335</v>
      </c>
      <c r="C419" s="236"/>
      <c r="D419" s="225"/>
      <c r="E419" s="226"/>
    </row>
    <row r="420" spans="1:5">
      <c r="A420" s="235" t="s">
        <v>549</v>
      </c>
      <c r="B420" s="236">
        <v>1082</v>
      </c>
      <c r="C420" s="236"/>
      <c r="D420" s="225"/>
      <c r="E420" s="226"/>
    </row>
    <row r="421" spans="1:5">
      <c r="A421" s="235" t="s">
        <v>550</v>
      </c>
      <c r="B421" s="236">
        <f>B422</f>
        <v>136</v>
      </c>
      <c r="C421" s="236">
        <v>106</v>
      </c>
      <c r="D421" s="225">
        <f t="shared" ref="D421:D425" si="95">B421/C421*100</f>
        <v>128.3</v>
      </c>
      <c r="E421" s="226">
        <f>B421/C421*100</f>
        <v>128.3</v>
      </c>
    </row>
    <row r="422" spans="1:5">
      <c r="A422" s="235" t="s">
        <v>551</v>
      </c>
      <c r="B422" s="236">
        <v>136</v>
      </c>
      <c r="C422" s="236">
        <v>106</v>
      </c>
      <c r="D422" s="225">
        <f t="shared" si="95"/>
        <v>128.3</v>
      </c>
      <c r="E422" s="226">
        <f>B422/C422*100</f>
        <v>128.3</v>
      </c>
    </row>
    <row r="423" spans="1:5">
      <c r="A423" s="235" t="s">
        <v>126</v>
      </c>
      <c r="B423" s="236">
        <f>SUM(B424,B428,B430,B434)</f>
        <v>2220</v>
      </c>
      <c r="C423" s="236">
        <f>SUM(C424,C428,C430,C434)</f>
        <v>801</v>
      </c>
      <c r="D423" s="225">
        <f t="shared" si="95"/>
        <v>277.15</v>
      </c>
      <c r="E423" s="226"/>
    </row>
    <row r="424" spans="1:5">
      <c r="A424" s="235" t="s">
        <v>552</v>
      </c>
      <c r="B424" s="236">
        <f>SUM(B425:B427)</f>
        <v>192</v>
      </c>
      <c r="C424" s="236">
        <f>SUM(C425:C427)</f>
        <v>180</v>
      </c>
      <c r="D424" s="225">
        <f t="shared" si="95"/>
        <v>106.67</v>
      </c>
      <c r="E424" s="226"/>
    </row>
    <row r="425" spans="1:5">
      <c r="A425" s="235" t="s">
        <v>410</v>
      </c>
      <c r="B425" s="236">
        <v>146</v>
      </c>
      <c r="C425" s="236">
        <v>180</v>
      </c>
      <c r="D425" s="225">
        <f t="shared" si="95"/>
        <v>81.11</v>
      </c>
      <c r="E425" s="226"/>
    </row>
    <row r="426" spans="1:5">
      <c r="A426" s="235" t="s">
        <v>553</v>
      </c>
      <c r="B426" s="236">
        <v>29</v>
      </c>
      <c r="C426" s="236"/>
      <c r="D426" s="225"/>
      <c r="E426" s="226"/>
    </row>
    <row r="427" spans="1:5">
      <c r="A427" s="235" t="s">
        <v>248</v>
      </c>
      <c r="B427" s="236">
        <v>17</v>
      </c>
      <c r="C427" s="236"/>
      <c r="D427" s="225"/>
      <c r="E427" s="226"/>
    </row>
    <row r="428" spans="1:5">
      <c r="A428" s="235" t="s">
        <v>554</v>
      </c>
      <c r="B428" s="236">
        <f>B429</f>
        <v>540</v>
      </c>
      <c r="C428" s="236">
        <f>C429</f>
        <v>458</v>
      </c>
      <c r="D428" s="225">
        <f t="shared" ref="D428:D431" si="96">B428/C428*100</f>
        <v>117.9</v>
      </c>
      <c r="E428" s="226"/>
    </row>
    <row r="429" spans="1:5">
      <c r="A429" s="235" t="s">
        <v>555</v>
      </c>
      <c r="B429" s="236">
        <v>540</v>
      </c>
      <c r="C429" s="236">
        <v>458</v>
      </c>
      <c r="D429" s="225">
        <f t="shared" si="96"/>
        <v>117.9</v>
      </c>
      <c r="E429" s="226"/>
    </row>
    <row r="430" spans="1:5">
      <c r="A430" s="235" t="s">
        <v>556</v>
      </c>
      <c r="B430" s="236">
        <f>SUM(B431:B433)</f>
        <v>90</v>
      </c>
      <c r="C430" s="236">
        <f>SUM(C431:C433)</f>
        <v>52</v>
      </c>
      <c r="D430" s="225">
        <f t="shared" si="96"/>
        <v>173.08</v>
      </c>
      <c r="E430" s="226"/>
    </row>
    <row r="431" spans="1:5">
      <c r="A431" s="235" t="s">
        <v>410</v>
      </c>
      <c r="B431" s="236">
        <v>57</v>
      </c>
      <c r="C431" s="236">
        <v>52</v>
      </c>
      <c r="D431" s="225">
        <f t="shared" si="96"/>
        <v>109.62</v>
      </c>
      <c r="E431" s="226"/>
    </row>
    <row r="432" spans="1:5">
      <c r="A432" s="235" t="s">
        <v>557</v>
      </c>
      <c r="B432" s="236">
        <v>5</v>
      </c>
      <c r="C432" s="236"/>
      <c r="D432" s="225"/>
      <c r="E432" s="226"/>
    </row>
    <row r="433" spans="1:5">
      <c r="A433" s="235" t="s">
        <v>558</v>
      </c>
      <c r="B433" s="236">
        <v>28</v>
      </c>
      <c r="C433" s="236"/>
      <c r="D433" s="225"/>
      <c r="E433" s="226"/>
    </row>
    <row r="434" spans="1:5">
      <c r="A434" s="235" t="s">
        <v>559</v>
      </c>
      <c r="B434" s="236">
        <f>SUM(B435:B436)</f>
        <v>1398</v>
      </c>
      <c r="C434" s="236">
        <f>SUM(C435:C436)</f>
        <v>111</v>
      </c>
      <c r="D434" s="225">
        <f t="shared" ref="D434:D438" si="97">B434/C434*100</f>
        <v>1259.46</v>
      </c>
      <c r="E434" s="226"/>
    </row>
    <row r="435" spans="1:5">
      <c r="A435" s="235" t="s">
        <v>560</v>
      </c>
      <c r="B435" s="236">
        <v>845</v>
      </c>
      <c r="C435" s="236">
        <v>69</v>
      </c>
      <c r="D435" s="225">
        <f t="shared" si="97"/>
        <v>1224.64</v>
      </c>
      <c r="E435" s="226"/>
    </row>
    <row r="436" spans="1:5">
      <c r="A436" s="235" t="s">
        <v>561</v>
      </c>
      <c r="B436" s="236">
        <v>553</v>
      </c>
      <c r="C436" s="236">
        <v>42</v>
      </c>
      <c r="D436" s="225">
        <f t="shared" si="97"/>
        <v>1316.67</v>
      </c>
      <c r="E436" s="226"/>
    </row>
    <row r="437" spans="1:5">
      <c r="A437" s="235" t="s">
        <v>127</v>
      </c>
      <c r="B437" s="236">
        <f>B438</f>
        <v>7444</v>
      </c>
      <c r="C437" s="236">
        <f>C438</f>
        <v>1200</v>
      </c>
      <c r="D437" s="225">
        <f t="shared" si="97"/>
        <v>620.33</v>
      </c>
      <c r="E437" s="226">
        <f t="shared" ref="E437:E447" si="98">B437/C437*100</f>
        <v>620.33</v>
      </c>
    </row>
    <row r="438" spans="1:5">
      <c r="A438" s="235" t="s">
        <v>562</v>
      </c>
      <c r="B438" s="236">
        <f>SUM(B439:B442)</f>
        <v>7444</v>
      </c>
      <c r="C438" s="236">
        <f>SUM(C439:C442)</f>
        <v>1200</v>
      </c>
      <c r="D438" s="225">
        <f t="shared" si="97"/>
        <v>620.33</v>
      </c>
      <c r="E438" s="226">
        <f t="shared" si="98"/>
        <v>620.33</v>
      </c>
    </row>
    <row r="439" spans="1:5">
      <c r="A439" s="235" t="s">
        <v>563</v>
      </c>
      <c r="B439" s="236">
        <v>420</v>
      </c>
      <c r="C439" s="236"/>
      <c r="D439" s="225"/>
      <c r="E439" s="226"/>
    </row>
    <row r="440" spans="1:5">
      <c r="A440" s="235" t="s">
        <v>564</v>
      </c>
      <c r="B440" s="236">
        <v>2509</v>
      </c>
      <c r="C440" s="236"/>
      <c r="D440" s="225"/>
      <c r="E440" s="226"/>
    </row>
    <row r="441" spans="1:5">
      <c r="A441" s="235" t="s">
        <v>565</v>
      </c>
      <c r="B441" s="236">
        <v>145</v>
      </c>
      <c r="C441" s="236"/>
      <c r="D441" s="225"/>
      <c r="E441" s="226"/>
    </row>
    <row r="442" spans="1:5">
      <c r="A442" s="235" t="s">
        <v>566</v>
      </c>
      <c r="B442" s="236">
        <v>4370</v>
      </c>
      <c r="C442" s="236">
        <v>1200</v>
      </c>
      <c r="D442" s="225">
        <f>B442/C442*100</f>
        <v>364.17</v>
      </c>
      <c r="E442" s="226">
        <f t="shared" si="98"/>
        <v>364.17</v>
      </c>
    </row>
    <row r="443" spans="1:5">
      <c r="A443" s="235" t="s">
        <v>128</v>
      </c>
      <c r="B443" s="236">
        <f>SUM(B444,B446)</f>
        <v>1860</v>
      </c>
      <c r="C443" s="236">
        <v>950</v>
      </c>
      <c r="D443" s="225">
        <f>B443/C443*100</f>
        <v>195.79</v>
      </c>
      <c r="E443" s="226">
        <f t="shared" si="98"/>
        <v>195.79</v>
      </c>
    </row>
    <row r="444" spans="1:5">
      <c r="A444" s="235" t="s">
        <v>567</v>
      </c>
      <c r="B444" s="236">
        <f t="shared" ref="B444:B450" si="99">B445</f>
        <v>500</v>
      </c>
      <c r="C444" s="236">
        <v>650</v>
      </c>
      <c r="D444" s="225">
        <f t="shared" ref="D444:D458" si="100">B444/C444*100</f>
        <v>76.92</v>
      </c>
      <c r="E444" s="226">
        <f t="shared" si="98"/>
        <v>76.92</v>
      </c>
    </row>
    <row r="445" spans="1:5">
      <c r="A445" s="235" t="s">
        <v>568</v>
      </c>
      <c r="B445" s="236">
        <v>500</v>
      </c>
      <c r="C445" s="236">
        <v>650</v>
      </c>
      <c r="D445" s="225">
        <f t="shared" si="100"/>
        <v>76.92</v>
      </c>
      <c r="E445" s="226">
        <f t="shared" si="98"/>
        <v>76.92</v>
      </c>
    </row>
    <row r="446" spans="1:5">
      <c r="A446" s="235" t="s">
        <v>569</v>
      </c>
      <c r="B446" s="236">
        <f t="shared" si="99"/>
        <v>1360</v>
      </c>
      <c r="C446" s="236">
        <v>300</v>
      </c>
      <c r="D446" s="225">
        <f t="shared" si="100"/>
        <v>453.33</v>
      </c>
      <c r="E446" s="226">
        <f t="shared" si="98"/>
        <v>453.33</v>
      </c>
    </row>
    <row r="447" spans="1:5">
      <c r="A447" s="235" t="s">
        <v>570</v>
      </c>
      <c r="B447" s="236">
        <v>1360</v>
      </c>
      <c r="C447" s="236">
        <v>300</v>
      </c>
      <c r="D447" s="225">
        <f t="shared" si="100"/>
        <v>453.33</v>
      </c>
      <c r="E447" s="226">
        <f t="shared" si="98"/>
        <v>453.33</v>
      </c>
    </row>
    <row r="448" spans="1:5">
      <c r="A448" s="235" t="s">
        <v>571</v>
      </c>
      <c r="B448" s="236">
        <v>2000</v>
      </c>
      <c r="C448" s="212">
        <v>500</v>
      </c>
      <c r="D448" s="225">
        <f>B448/C449*100</f>
        <v>3.51</v>
      </c>
      <c r="E448" s="226">
        <f t="shared" ref="E448:E451" si="101">B448/C449*100</f>
        <v>3.51</v>
      </c>
    </row>
    <row r="449" spans="1:5">
      <c r="A449" s="235" t="s">
        <v>572</v>
      </c>
      <c r="B449" s="236">
        <f t="shared" si="99"/>
        <v>66452</v>
      </c>
      <c r="C449" s="236">
        <f t="shared" ref="C449:C452" si="102">C450</f>
        <v>56937</v>
      </c>
      <c r="D449" s="225">
        <f t="shared" si="100"/>
        <v>116.71</v>
      </c>
      <c r="E449" s="226">
        <f t="shared" si="101"/>
        <v>116.71</v>
      </c>
    </row>
    <row r="450" spans="1:5">
      <c r="A450" s="235" t="s">
        <v>573</v>
      </c>
      <c r="B450" s="236">
        <f t="shared" si="99"/>
        <v>66452</v>
      </c>
      <c r="C450" s="236">
        <f t="shared" si="102"/>
        <v>56937</v>
      </c>
      <c r="D450" s="225">
        <f t="shared" si="100"/>
        <v>116.71</v>
      </c>
      <c r="E450" s="226">
        <f t="shared" si="101"/>
        <v>116.71</v>
      </c>
    </row>
    <row r="451" spans="1:5">
      <c r="A451" s="235" t="s">
        <v>574</v>
      </c>
      <c r="B451" s="236">
        <v>66452</v>
      </c>
      <c r="C451" s="236">
        <v>56937</v>
      </c>
      <c r="D451" s="225">
        <f t="shared" si="100"/>
        <v>116.71</v>
      </c>
      <c r="E451" s="226">
        <f t="shared" si="101"/>
        <v>1635.14</v>
      </c>
    </row>
    <row r="452" spans="1:5">
      <c r="A452" s="235" t="s">
        <v>575</v>
      </c>
      <c r="B452" s="236">
        <f>B453</f>
        <v>3260</v>
      </c>
      <c r="C452" s="236">
        <f t="shared" si="102"/>
        <v>4064</v>
      </c>
      <c r="D452" s="225">
        <f t="shared" si="100"/>
        <v>80.22</v>
      </c>
      <c r="E452" s="226"/>
    </row>
    <row r="453" spans="1:5">
      <c r="A453" s="235" t="s">
        <v>576</v>
      </c>
      <c r="B453" s="236">
        <f>B454</f>
        <v>3260</v>
      </c>
      <c r="C453" s="236">
        <v>4064</v>
      </c>
      <c r="D453" s="225">
        <f t="shared" si="100"/>
        <v>80.22</v>
      </c>
      <c r="E453" s="226"/>
    </row>
    <row r="454" spans="1:5">
      <c r="A454" s="235" t="s">
        <v>577</v>
      </c>
      <c r="B454" s="236">
        <v>3260</v>
      </c>
      <c r="C454" s="236">
        <v>4064</v>
      </c>
      <c r="D454" s="225">
        <f t="shared" si="100"/>
        <v>80.22</v>
      </c>
      <c r="E454" s="226"/>
    </row>
    <row r="455" spans="1:5">
      <c r="A455" s="235" t="s">
        <v>578</v>
      </c>
      <c r="B455" s="236">
        <f>SUM(B456)</f>
        <v>3073</v>
      </c>
      <c r="C455" s="236">
        <f>C456</f>
        <v>2720</v>
      </c>
      <c r="D455" s="225">
        <f t="shared" si="100"/>
        <v>112.98</v>
      </c>
      <c r="E455" s="226">
        <f>B455/C456*100</f>
        <v>112.98</v>
      </c>
    </row>
    <row r="456" spans="1:5">
      <c r="A456" s="235" t="s">
        <v>579</v>
      </c>
      <c r="B456" s="236">
        <f>SUM(B457:B458)</f>
        <v>3073</v>
      </c>
      <c r="C456" s="236">
        <f>C457</f>
        <v>2720</v>
      </c>
      <c r="D456" s="225">
        <f t="shared" si="100"/>
        <v>112.98</v>
      </c>
      <c r="E456" s="226"/>
    </row>
    <row r="457" spans="1:5">
      <c r="A457" s="235" t="s">
        <v>580</v>
      </c>
      <c r="B457" s="236">
        <v>3062</v>
      </c>
      <c r="C457" s="236">
        <v>2720</v>
      </c>
      <c r="D457" s="225">
        <f t="shared" si="100"/>
        <v>112.57</v>
      </c>
      <c r="E457" s="226" t="e">
        <f>B457/#REF!*100</f>
        <v>#REF!</v>
      </c>
    </row>
    <row r="458" spans="1:5">
      <c r="A458" s="235" t="s">
        <v>581</v>
      </c>
      <c r="B458" s="236">
        <v>11</v>
      </c>
      <c r="C458" s="236">
        <v>3</v>
      </c>
      <c r="D458" s="225">
        <f t="shared" si="100"/>
        <v>366.67</v>
      </c>
      <c r="E458" s="226">
        <f>B458/C458*100</f>
        <v>366.67</v>
      </c>
    </row>
    <row r="459" spans="1:5">
      <c r="A459" s="19" t="s">
        <v>582</v>
      </c>
      <c r="B459" s="236"/>
      <c r="D459" s="225"/>
      <c r="E459" s="226"/>
    </row>
    <row r="460" spans="1:5">
      <c r="A460" s="19"/>
      <c r="B460" s="229"/>
      <c r="C460" s="229"/>
      <c r="D460" s="225"/>
      <c r="E460" s="226"/>
    </row>
    <row r="461" spans="1:5">
      <c r="A461" s="238" t="s">
        <v>133</v>
      </c>
      <c r="B461" s="229">
        <f>B459+B455+B452+B449+B448+B443+B437+B423+B408+B406+B404+B397+B388+B380+B336+B325+B310+B272+B207+B182+B172+B143+B113+B104+B102+B5</f>
        <v>315602</v>
      </c>
      <c r="C461" s="229">
        <f>C459+C455+C452+C449+C448+C443+C437+C423+C408+C406+C404+C397+C388+C380+C336+C325+C310+C272+C207+C182+C172+C143+C113+C104+C102+C5</f>
        <v>238953</v>
      </c>
      <c r="D461" s="225">
        <f>B461/C461*100</f>
        <v>132.08</v>
      </c>
      <c r="E461" s="226">
        <f>B461/C461*100</f>
        <v>132.08</v>
      </c>
    </row>
    <row r="462" spans="1:5">
      <c r="A462" s="239" t="s">
        <v>583</v>
      </c>
      <c r="B462" s="229"/>
      <c r="C462" s="227"/>
      <c r="D462" s="225"/>
      <c r="E462" s="226"/>
    </row>
    <row r="463" spans="1:5">
      <c r="A463" s="239" t="s">
        <v>135</v>
      </c>
      <c r="B463" s="229"/>
      <c r="C463" s="227"/>
      <c r="D463" s="225"/>
      <c r="E463" s="226"/>
    </row>
    <row r="464" spans="1:5">
      <c r="A464" s="228" t="s">
        <v>136</v>
      </c>
      <c r="B464" s="229"/>
      <c r="C464" s="229"/>
      <c r="D464" s="240"/>
      <c r="E464" s="226"/>
    </row>
    <row r="465" spans="1:5">
      <c r="A465" s="228" t="s">
        <v>137</v>
      </c>
      <c r="B465" s="229"/>
      <c r="C465" s="229"/>
      <c r="D465" s="240"/>
      <c r="E465" s="226"/>
    </row>
    <row r="466" spans="1:5">
      <c r="A466" s="230" t="s">
        <v>138</v>
      </c>
      <c r="B466" s="231"/>
      <c r="C466" s="231"/>
      <c r="D466" s="241"/>
      <c r="E466" s="226"/>
    </row>
    <row r="467" spans="1:5">
      <c r="A467" s="230" t="s">
        <v>139</v>
      </c>
      <c r="B467" s="229"/>
      <c r="C467" s="227"/>
      <c r="D467" s="225"/>
      <c r="E467" s="226"/>
    </row>
    <row r="468" spans="1:5">
      <c r="A468" s="228" t="s">
        <v>140</v>
      </c>
      <c r="B468" s="229"/>
      <c r="C468" s="227"/>
      <c r="D468" s="225"/>
      <c r="E468" s="226"/>
    </row>
    <row r="469" spans="1:5">
      <c r="A469" s="232" t="s">
        <v>141</v>
      </c>
      <c r="B469" s="229"/>
      <c r="C469" s="227"/>
      <c r="D469" s="225"/>
      <c r="E469" s="226"/>
    </row>
    <row r="470" spans="1:5">
      <c r="A470" s="230" t="s">
        <v>142</v>
      </c>
      <c r="B470" s="229"/>
      <c r="C470" s="227"/>
      <c r="D470" s="225"/>
      <c r="E470" s="226"/>
    </row>
    <row r="471" spans="1:5">
      <c r="A471" s="228" t="s">
        <v>143</v>
      </c>
      <c r="B471" s="229"/>
      <c r="C471" s="227"/>
      <c r="D471" s="225"/>
      <c r="E471" s="226"/>
    </row>
    <row r="472" spans="1:5">
      <c r="A472" s="233" t="s">
        <v>144</v>
      </c>
      <c r="B472" s="229"/>
      <c r="C472" s="227"/>
      <c r="D472" s="225"/>
      <c r="E472" s="226"/>
    </row>
    <row r="473" spans="1:5">
      <c r="A473" s="233" t="s">
        <v>145</v>
      </c>
      <c r="B473" s="229"/>
      <c r="C473" s="227"/>
      <c r="D473" s="225"/>
      <c r="E473" s="226"/>
    </row>
    <row r="474" spans="1:5">
      <c r="A474" s="233" t="s">
        <v>146</v>
      </c>
      <c r="B474" s="229"/>
      <c r="C474" s="227"/>
      <c r="D474" s="225"/>
      <c r="E474" s="226"/>
    </row>
    <row r="475" spans="1:5">
      <c r="A475" s="233" t="s">
        <v>147</v>
      </c>
      <c r="B475" s="229"/>
      <c r="C475" s="227"/>
      <c r="D475" s="225"/>
      <c r="E475" s="226"/>
    </row>
    <row r="476" spans="1:6">
      <c r="A476" s="242" t="s">
        <v>148</v>
      </c>
      <c r="B476" s="229"/>
      <c r="C476" s="243"/>
      <c r="D476" s="244"/>
      <c r="E476" s="226"/>
      <c r="F476" s="12"/>
    </row>
    <row r="477" spans="1:5">
      <c r="A477" s="238" t="s">
        <v>149</v>
      </c>
      <c r="B477" s="229">
        <f>SUM(B461+B462+B463)</f>
        <v>315602</v>
      </c>
      <c r="C477" s="229">
        <f>SUM(C461+C462+C463)</f>
        <v>238953</v>
      </c>
      <c r="D477" s="225">
        <f>B477/C477*100</f>
        <v>132.08</v>
      </c>
      <c r="E477" s="226">
        <f>B477/C477*100</f>
        <v>132.08</v>
      </c>
    </row>
  </sheetData>
  <mergeCells count="1">
    <mergeCell ref="A2:E2"/>
  </mergeCells>
  <pageMargins left="0.590277777777778" right="0.235416666666667" top="0.432638888888889" bottom="0.432638888888889" header="0.313888888888889" footer="0.313888888888889"/>
  <pageSetup paperSize="9" fitToHeight="0" orientation="portrait" horizontalDpi="6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D10" sqref="D10"/>
    </sheetView>
  </sheetViews>
  <sheetFormatPr defaultColWidth="9" defaultRowHeight="11.25"/>
  <cols>
    <col min="1" max="1" width="37.6" style="195" customWidth="1"/>
    <col min="2" max="2" width="11.1" style="195" customWidth="1"/>
    <col min="3" max="3" width="11.5" style="195" customWidth="1"/>
    <col min="4" max="4" width="14.1" style="196" customWidth="1"/>
    <col min="5" max="5" width="20.8" style="195" customWidth="1"/>
    <col min="6" max="246" width="9" style="195"/>
    <col min="247" max="247" width="20.1" style="195" customWidth="1"/>
    <col min="248" max="248" width="9.6" style="195" customWidth="1"/>
    <col min="249" max="249" width="8.6" style="195" customWidth="1"/>
    <col min="250" max="250" width="8.9" style="195" customWidth="1"/>
    <col min="251" max="253" width="7.6" style="195" customWidth="1"/>
    <col min="254" max="254" width="8.1" style="195" customWidth="1"/>
    <col min="255" max="255" width="7.6" style="195" customWidth="1"/>
    <col min="256" max="256" width="9" style="195" customWidth="1"/>
    <col min="257" max="502" width="9" style="195"/>
    <col min="503" max="503" width="20.1" style="195" customWidth="1"/>
    <col min="504" max="504" width="9.6" style="195" customWidth="1"/>
    <col min="505" max="505" width="8.6" style="195" customWidth="1"/>
    <col min="506" max="506" width="8.9" style="195" customWidth="1"/>
    <col min="507" max="509" width="7.6" style="195" customWidth="1"/>
    <col min="510" max="510" width="8.1" style="195" customWidth="1"/>
    <col min="511" max="511" width="7.6" style="195" customWidth="1"/>
    <col min="512" max="512" width="9" style="195" customWidth="1"/>
    <col min="513" max="758" width="9" style="195"/>
    <col min="759" max="759" width="20.1" style="195" customWidth="1"/>
    <col min="760" max="760" width="9.6" style="195" customWidth="1"/>
    <col min="761" max="761" width="8.6" style="195" customWidth="1"/>
    <col min="762" max="762" width="8.9" style="195" customWidth="1"/>
    <col min="763" max="765" width="7.6" style="195" customWidth="1"/>
    <col min="766" max="766" width="8.1" style="195" customWidth="1"/>
    <col min="767" max="767" width="7.6" style="195" customWidth="1"/>
    <col min="768" max="768" width="9" style="195" customWidth="1"/>
    <col min="769" max="1014" width="9" style="195"/>
    <col min="1015" max="1015" width="20.1" style="195" customWidth="1"/>
    <col min="1016" max="1016" width="9.6" style="195" customWidth="1"/>
    <col min="1017" max="1017" width="8.6" style="195" customWidth="1"/>
    <col min="1018" max="1018" width="8.9" style="195" customWidth="1"/>
    <col min="1019" max="1021" width="7.6" style="195" customWidth="1"/>
    <col min="1022" max="1022" width="8.1" style="195" customWidth="1"/>
    <col min="1023" max="1023" width="7.6" style="195" customWidth="1"/>
    <col min="1024" max="1024" width="9" style="195" customWidth="1"/>
    <col min="1025" max="1270" width="9" style="195"/>
    <col min="1271" max="1271" width="20.1" style="195" customWidth="1"/>
    <col min="1272" max="1272" width="9.6" style="195" customWidth="1"/>
    <col min="1273" max="1273" width="8.6" style="195" customWidth="1"/>
    <col min="1274" max="1274" width="8.9" style="195" customWidth="1"/>
    <col min="1275" max="1277" width="7.6" style="195" customWidth="1"/>
    <col min="1278" max="1278" width="8.1" style="195" customWidth="1"/>
    <col min="1279" max="1279" width="7.6" style="195" customWidth="1"/>
    <col min="1280" max="1280" width="9" style="195" customWidth="1"/>
    <col min="1281" max="1526" width="9" style="195"/>
    <col min="1527" max="1527" width="20.1" style="195" customWidth="1"/>
    <col min="1528" max="1528" width="9.6" style="195" customWidth="1"/>
    <col min="1529" max="1529" width="8.6" style="195" customWidth="1"/>
    <col min="1530" max="1530" width="8.9" style="195" customWidth="1"/>
    <col min="1531" max="1533" width="7.6" style="195" customWidth="1"/>
    <col min="1534" max="1534" width="8.1" style="195" customWidth="1"/>
    <col min="1535" max="1535" width="7.6" style="195" customWidth="1"/>
    <col min="1536" max="1536" width="9" style="195" customWidth="1"/>
    <col min="1537" max="1782" width="9" style="195"/>
    <col min="1783" max="1783" width="20.1" style="195" customWidth="1"/>
    <col min="1784" max="1784" width="9.6" style="195" customWidth="1"/>
    <col min="1785" max="1785" width="8.6" style="195" customWidth="1"/>
    <col min="1786" max="1786" width="8.9" style="195" customWidth="1"/>
    <col min="1787" max="1789" width="7.6" style="195" customWidth="1"/>
    <col min="1790" max="1790" width="8.1" style="195" customWidth="1"/>
    <col min="1791" max="1791" width="7.6" style="195" customWidth="1"/>
    <col min="1792" max="1792" width="9" style="195" customWidth="1"/>
    <col min="1793" max="2038" width="9" style="195"/>
    <col min="2039" max="2039" width="20.1" style="195" customWidth="1"/>
    <col min="2040" max="2040" width="9.6" style="195" customWidth="1"/>
    <col min="2041" max="2041" width="8.6" style="195" customWidth="1"/>
    <col min="2042" max="2042" width="8.9" style="195" customWidth="1"/>
    <col min="2043" max="2045" width="7.6" style="195" customWidth="1"/>
    <col min="2046" max="2046" width="8.1" style="195" customWidth="1"/>
    <col min="2047" max="2047" width="7.6" style="195" customWidth="1"/>
    <col min="2048" max="2048" width="9" style="195" customWidth="1"/>
    <col min="2049" max="2294" width="9" style="195"/>
    <col min="2295" max="2295" width="20.1" style="195" customWidth="1"/>
    <col min="2296" max="2296" width="9.6" style="195" customWidth="1"/>
    <col min="2297" max="2297" width="8.6" style="195" customWidth="1"/>
    <col min="2298" max="2298" width="8.9" style="195" customWidth="1"/>
    <col min="2299" max="2301" width="7.6" style="195" customWidth="1"/>
    <col min="2302" max="2302" width="8.1" style="195" customWidth="1"/>
    <col min="2303" max="2303" width="7.6" style="195" customWidth="1"/>
    <col min="2304" max="2304" width="9" style="195" customWidth="1"/>
    <col min="2305" max="2550" width="9" style="195"/>
    <col min="2551" max="2551" width="20.1" style="195" customWidth="1"/>
    <col min="2552" max="2552" width="9.6" style="195" customWidth="1"/>
    <col min="2553" max="2553" width="8.6" style="195" customWidth="1"/>
    <col min="2554" max="2554" width="8.9" style="195" customWidth="1"/>
    <col min="2555" max="2557" width="7.6" style="195" customWidth="1"/>
    <col min="2558" max="2558" width="8.1" style="195" customWidth="1"/>
    <col min="2559" max="2559" width="7.6" style="195" customWidth="1"/>
    <col min="2560" max="2560" width="9" style="195" customWidth="1"/>
    <col min="2561" max="2806" width="9" style="195"/>
    <col min="2807" max="2807" width="20.1" style="195" customWidth="1"/>
    <col min="2808" max="2808" width="9.6" style="195" customWidth="1"/>
    <col min="2809" max="2809" width="8.6" style="195" customWidth="1"/>
    <col min="2810" max="2810" width="8.9" style="195" customWidth="1"/>
    <col min="2811" max="2813" width="7.6" style="195" customWidth="1"/>
    <col min="2814" max="2814" width="8.1" style="195" customWidth="1"/>
    <col min="2815" max="2815" width="7.6" style="195" customWidth="1"/>
    <col min="2816" max="2816" width="9" style="195" customWidth="1"/>
    <col min="2817" max="3062" width="9" style="195"/>
    <col min="3063" max="3063" width="20.1" style="195" customWidth="1"/>
    <col min="3064" max="3064" width="9.6" style="195" customWidth="1"/>
    <col min="3065" max="3065" width="8.6" style="195" customWidth="1"/>
    <col min="3066" max="3066" width="8.9" style="195" customWidth="1"/>
    <col min="3067" max="3069" width="7.6" style="195" customWidth="1"/>
    <col min="3070" max="3070" width="8.1" style="195" customWidth="1"/>
    <col min="3071" max="3071" width="7.6" style="195" customWidth="1"/>
    <col min="3072" max="3072" width="9" style="195" customWidth="1"/>
    <col min="3073" max="3318" width="9" style="195"/>
    <col min="3319" max="3319" width="20.1" style="195" customWidth="1"/>
    <col min="3320" max="3320" width="9.6" style="195" customWidth="1"/>
    <col min="3321" max="3321" width="8.6" style="195" customWidth="1"/>
    <col min="3322" max="3322" width="8.9" style="195" customWidth="1"/>
    <col min="3323" max="3325" width="7.6" style="195" customWidth="1"/>
    <col min="3326" max="3326" width="8.1" style="195" customWidth="1"/>
    <col min="3327" max="3327" width="7.6" style="195" customWidth="1"/>
    <col min="3328" max="3328" width="9" style="195" customWidth="1"/>
    <col min="3329" max="3574" width="9" style="195"/>
    <col min="3575" max="3575" width="20.1" style="195" customWidth="1"/>
    <col min="3576" max="3576" width="9.6" style="195" customWidth="1"/>
    <col min="3577" max="3577" width="8.6" style="195" customWidth="1"/>
    <col min="3578" max="3578" width="8.9" style="195" customWidth="1"/>
    <col min="3579" max="3581" width="7.6" style="195" customWidth="1"/>
    <col min="3582" max="3582" width="8.1" style="195" customWidth="1"/>
    <col min="3583" max="3583" width="7.6" style="195" customWidth="1"/>
    <col min="3584" max="3584" width="9" style="195" customWidth="1"/>
    <col min="3585" max="3830" width="9" style="195"/>
    <col min="3831" max="3831" width="20.1" style="195" customWidth="1"/>
    <col min="3832" max="3832" width="9.6" style="195" customWidth="1"/>
    <col min="3833" max="3833" width="8.6" style="195" customWidth="1"/>
    <col min="3834" max="3834" width="8.9" style="195" customWidth="1"/>
    <col min="3835" max="3837" width="7.6" style="195" customWidth="1"/>
    <col min="3838" max="3838" width="8.1" style="195" customWidth="1"/>
    <col min="3839" max="3839" width="7.6" style="195" customWidth="1"/>
    <col min="3840" max="3840" width="9" style="195" customWidth="1"/>
    <col min="3841" max="4086" width="9" style="195"/>
    <col min="4087" max="4087" width="20.1" style="195" customWidth="1"/>
    <col min="4088" max="4088" width="9.6" style="195" customWidth="1"/>
    <col min="4089" max="4089" width="8.6" style="195" customWidth="1"/>
    <col min="4090" max="4090" width="8.9" style="195" customWidth="1"/>
    <col min="4091" max="4093" width="7.6" style="195" customWidth="1"/>
    <col min="4094" max="4094" width="8.1" style="195" customWidth="1"/>
    <col min="4095" max="4095" width="7.6" style="195" customWidth="1"/>
    <col min="4096" max="4096" width="9" style="195" customWidth="1"/>
    <col min="4097" max="4342" width="9" style="195"/>
    <col min="4343" max="4343" width="20.1" style="195" customWidth="1"/>
    <col min="4344" max="4344" width="9.6" style="195" customWidth="1"/>
    <col min="4345" max="4345" width="8.6" style="195" customWidth="1"/>
    <col min="4346" max="4346" width="8.9" style="195" customWidth="1"/>
    <col min="4347" max="4349" width="7.6" style="195" customWidth="1"/>
    <col min="4350" max="4350" width="8.1" style="195" customWidth="1"/>
    <col min="4351" max="4351" width="7.6" style="195" customWidth="1"/>
    <col min="4352" max="4352" width="9" style="195" customWidth="1"/>
    <col min="4353" max="4598" width="9" style="195"/>
    <col min="4599" max="4599" width="20.1" style="195" customWidth="1"/>
    <col min="4600" max="4600" width="9.6" style="195" customWidth="1"/>
    <col min="4601" max="4601" width="8.6" style="195" customWidth="1"/>
    <col min="4602" max="4602" width="8.9" style="195" customWidth="1"/>
    <col min="4603" max="4605" width="7.6" style="195" customWidth="1"/>
    <col min="4606" max="4606" width="8.1" style="195" customWidth="1"/>
    <col min="4607" max="4607" width="7.6" style="195" customWidth="1"/>
    <col min="4608" max="4608" width="9" style="195" customWidth="1"/>
    <col min="4609" max="4854" width="9" style="195"/>
    <col min="4855" max="4855" width="20.1" style="195" customWidth="1"/>
    <col min="4856" max="4856" width="9.6" style="195" customWidth="1"/>
    <col min="4857" max="4857" width="8.6" style="195" customWidth="1"/>
    <col min="4858" max="4858" width="8.9" style="195" customWidth="1"/>
    <col min="4859" max="4861" width="7.6" style="195" customWidth="1"/>
    <col min="4862" max="4862" width="8.1" style="195" customWidth="1"/>
    <col min="4863" max="4863" width="7.6" style="195" customWidth="1"/>
    <col min="4864" max="4864" width="9" style="195" customWidth="1"/>
    <col min="4865" max="5110" width="9" style="195"/>
    <col min="5111" max="5111" width="20.1" style="195" customWidth="1"/>
    <col min="5112" max="5112" width="9.6" style="195" customWidth="1"/>
    <col min="5113" max="5113" width="8.6" style="195" customWidth="1"/>
    <col min="5114" max="5114" width="8.9" style="195" customWidth="1"/>
    <col min="5115" max="5117" width="7.6" style="195" customWidth="1"/>
    <col min="5118" max="5118" width="8.1" style="195" customWidth="1"/>
    <col min="5119" max="5119" width="7.6" style="195" customWidth="1"/>
    <col min="5120" max="5120" width="9" style="195" customWidth="1"/>
    <col min="5121" max="5366" width="9" style="195"/>
    <col min="5367" max="5367" width="20.1" style="195" customWidth="1"/>
    <col min="5368" max="5368" width="9.6" style="195" customWidth="1"/>
    <col min="5369" max="5369" width="8.6" style="195" customWidth="1"/>
    <col min="5370" max="5370" width="8.9" style="195" customWidth="1"/>
    <col min="5371" max="5373" width="7.6" style="195" customWidth="1"/>
    <col min="5374" max="5374" width="8.1" style="195" customWidth="1"/>
    <col min="5375" max="5375" width="7.6" style="195" customWidth="1"/>
    <col min="5376" max="5376" width="9" style="195" customWidth="1"/>
    <col min="5377" max="5622" width="9" style="195"/>
    <col min="5623" max="5623" width="20.1" style="195" customWidth="1"/>
    <col min="5624" max="5624" width="9.6" style="195" customWidth="1"/>
    <col min="5625" max="5625" width="8.6" style="195" customWidth="1"/>
    <col min="5626" max="5626" width="8.9" style="195" customWidth="1"/>
    <col min="5627" max="5629" width="7.6" style="195" customWidth="1"/>
    <col min="5630" max="5630" width="8.1" style="195" customWidth="1"/>
    <col min="5631" max="5631" width="7.6" style="195" customWidth="1"/>
    <col min="5632" max="5632" width="9" style="195" customWidth="1"/>
    <col min="5633" max="5878" width="9" style="195"/>
    <col min="5879" max="5879" width="20.1" style="195" customWidth="1"/>
    <col min="5880" max="5880" width="9.6" style="195" customWidth="1"/>
    <col min="5881" max="5881" width="8.6" style="195" customWidth="1"/>
    <col min="5882" max="5882" width="8.9" style="195" customWidth="1"/>
    <col min="5883" max="5885" width="7.6" style="195" customWidth="1"/>
    <col min="5886" max="5886" width="8.1" style="195" customWidth="1"/>
    <col min="5887" max="5887" width="7.6" style="195" customWidth="1"/>
    <col min="5888" max="5888" width="9" style="195" customWidth="1"/>
    <col min="5889" max="6134" width="9" style="195"/>
    <col min="6135" max="6135" width="20.1" style="195" customWidth="1"/>
    <col min="6136" max="6136" width="9.6" style="195" customWidth="1"/>
    <col min="6137" max="6137" width="8.6" style="195" customWidth="1"/>
    <col min="6138" max="6138" width="8.9" style="195" customWidth="1"/>
    <col min="6139" max="6141" width="7.6" style="195" customWidth="1"/>
    <col min="6142" max="6142" width="8.1" style="195" customWidth="1"/>
    <col min="6143" max="6143" width="7.6" style="195" customWidth="1"/>
    <col min="6144" max="6144" width="9" style="195" customWidth="1"/>
    <col min="6145" max="6390" width="9" style="195"/>
    <col min="6391" max="6391" width="20.1" style="195" customWidth="1"/>
    <col min="6392" max="6392" width="9.6" style="195" customWidth="1"/>
    <col min="6393" max="6393" width="8.6" style="195" customWidth="1"/>
    <col min="6394" max="6394" width="8.9" style="195" customWidth="1"/>
    <col min="6395" max="6397" width="7.6" style="195" customWidth="1"/>
    <col min="6398" max="6398" width="8.1" style="195" customWidth="1"/>
    <col min="6399" max="6399" width="7.6" style="195" customWidth="1"/>
    <col min="6400" max="6400" width="9" style="195" customWidth="1"/>
    <col min="6401" max="6646" width="9" style="195"/>
    <col min="6647" max="6647" width="20.1" style="195" customWidth="1"/>
    <col min="6648" max="6648" width="9.6" style="195" customWidth="1"/>
    <col min="6649" max="6649" width="8.6" style="195" customWidth="1"/>
    <col min="6650" max="6650" width="8.9" style="195" customWidth="1"/>
    <col min="6651" max="6653" width="7.6" style="195" customWidth="1"/>
    <col min="6654" max="6654" width="8.1" style="195" customWidth="1"/>
    <col min="6655" max="6655" width="7.6" style="195" customWidth="1"/>
    <col min="6656" max="6656" width="9" style="195" customWidth="1"/>
    <col min="6657" max="6902" width="9" style="195"/>
    <col min="6903" max="6903" width="20.1" style="195" customWidth="1"/>
    <col min="6904" max="6904" width="9.6" style="195" customWidth="1"/>
    <col min="6905" max="6905" width="8.6" style="195" customWidth="1"/>
    <col min="6906" max="6906" width="8.9" style="195" customWidth="1"/>
    <col min="6907" max="6909" width="7.6" style="195" customWidth="1"/>
    <col min="6910" max="6910" width="8.1" style="195" customWidth="1"/>
    <col min="6911" max="6911" width="7.6" style="195" customWidth="1"/>
    <col min="6912" max="6912" width="9" style="195" customWidth="1"/>
    <col min="6913" max="7158" width="9" style="195"/>
    <col min="7159" max="7159" width="20.1" style="195" customWidth="1"/>
    <col min="7160" max="7160" width="9.6" style="195" customWidth="1"/>
    <col min="7161" max="7161" width="8.6" style="195" customWidth="1"/>
    <col min="7162" max="7162" width="8.9" style="195" customWidth="1"/>
    <col min="7163" max="7165" width="7.6" style="195" customWidth="1"/>
    <col min="7166" max="7166" width="8.1" style="195" customWidth="1"/>
    <col min="7167" max="7167" width="7.6" style="195" customWidth="1"/>
    <col min="7168" max="7168" width="9" style="195" customWidth="1"/>
    <col min="7169" max="7414" width="9" style="195"/>
    <col min="7415" max="7415" width="20.1" style="195" customWidth="1"/>
    <col min="7416" max="7416" width="9.6" style="195" customWidth="1"/>
    <col min="7417" max="7417" width="8.6" style="195" customWidth="1"/>
    <col min="7418" max="7418" width="8.9" style="195" customWidth="1"/>
    <col min="7419" max="7421" width="7.6" style="195" customWidth="1"/>
    <col min="7422" max="7422" width="8.1" style="195" customWidth="1"/>
    <col min="7423" max="7423" width="7.6" style="195" customWidth="1"/>
    <col min="7424" max="7424" width="9" style="195" customWidth="1"/>
    <col min="7425" max="7670" width="9" style="195"/>
    <col min="7671" max="7671" width="20.1" style="195" customWidth="1"/>
    <col min="7672" max="7672" width="9.6" style="195" customWidth="1"/>
    <col min="7673" max="7673" width="8.6" style="195" customWidth="1"/>
    <col min="7674" max="7674" width="8.9" style="195" customWidth="1"/>
    <col min="7675" max="7677" width="7.6" style="195" customWidth="1"/>
    <col min="7678" max="7678" width="8.1" style="195" customWidth="1"/>
    <col min="7679" max="7679" width="7.6" style="195" customWidth="1"/>
    <col min="7680" max="7680" width="9" style="195" customWidth="1"/>
    <col min="7681" max="7926" width="9" style="195"/>
    <col min="7927" max="7927" width="20.1" style="195" customWidth="1"/>
    <col min="7928" max="7928" width="9.6" style="195" customWidth="1"/>
    <col min="7929" max="7929" width="8.6" style="195" customWidth="1"/>
    <col min="7930" max="7930" width="8.9" style="195" customWidth="1"/>
    <col min="7931" max="7933" width="7.6" style="195" customWidth="1"/>
    <col min="7934" max="7934" width="8.1" style="195" customWidth="1"/>
    <col min="7935" max="7935" width="7.6" style="195" customWidth="1"/>
    <col min="7936" max="7936" width="9" style="195" customWidth="1"/>
    <col min="7937" max="8182" width="9" style="195"/>
    <col min="8183" max="8183" width="20.1" style="195" customWidth="1"/>
    <col min="8184" max="8184" width="9.6" style="195" customWidth="1"/>
    <col min="8185" max="8185" width="8.6" style="195" customWidth="1"/>
    <col min="8186" max="8186" width="8.9" style="195" customWidth="1"/>
    <col min="8187" max="8189" width="7.6" style="195" customWidth="1"/>
    <col min="8190" max="8190" width="8.1" style="195" customWidth="1"/>
    <col min="8191" max="8191" width="7.6" style="195" customWidth="1"/>
    <col min="8192" max="8192" width="9" style="195" customWidth="1"/>
    <col min="8193" max="8438" width="9" style="195"/>
    <col min="8439" max="8439" width="20.1" style="195" customWidth="1"/>
    <col min="8440" max="8440" width="9.6" style="195" customWidth="1"/>
    <col min="8441" max="8441" width="8.6" style="195" customWidth="1"/>
    <col min="8442" max="8442" width="8.9" style="195" customWidth="1"/>
    <col min="8443" max="8445" width="7.6" style="195" customWidth="1"/>
    <col min="8446" max="8446" width="8.1" style="195" customWidth="1"/>
    <col min="8447" max="8447" width="7.6" style="195" customWidth="1"/>
    <col min="8448" max="8448" width="9" style="195" customWidth="1"/>
    <col min="8449" max="8694" width="9" style="195"/>
    <col min="8695" max="8695" width="20.1" style="195" customWidth="1"/>
    <col min="8696" max="8696" width="9.6" style="195" customWidth="1"/>
    <col min="8697" max="8697" width="8.6" style="195" customWidth="1"/>
    <col min="8698" max="8698" width="8.9" style="195" customWidth="1"/>
    <col min="8699" max="8701" width="7.6" style="195" customWidth="1"/>
    <col min="8702" max="8702" width="8.1" style="195" customWidth="1"/>
    <col min="8703" max="8703" width="7.6" style="195" customWidth="1"/>
    <col min="8704" max="8704" width="9" style="195" customWidth="1"/>
    <col min="8705" max="8950" width="9" style="195"/>
    <col min="8951" max="8951" width="20.1" style="195" customWidth="1"/>
    <col min="8952" max="8952" width="9.6" style="195" customWidth="1"/>
    <col min="8953" max="8953" width="8.6" style="195" customWidth="1"/>
    <col min="8954" max="8954" width="8.9" style="195" customWidth="1"/>
    <col min="8955" max="8957" width="7.6" style="195" customWidth="1"/>
    <col min="8958" max="8958" width="8.1" style="195" customWidth="1"/>
    <col min="8959" max="8959" width="7.6" style="195" customWidth="1"/>
    <col min="8960" max="8960" width="9" style="195" customWidth="1"/>
    <col min="8961" max="9206" width="9" style="195"/>
    <col min="9207" max="9207" width="20.1" style="195" customWidth="1"/>
    <col min="9208" max="9208" width="9.6" style="195" customWidth="1"/>
    <col min="9209" max="9209" width="8.6" style="195" customWidth="1"/>
    <col min="9210" max="9210" width="8.9" style="195" customWidth="1"/>
    <col min="9211" max="9213" width="7.6" style="195" customWidth="1"/>
    <col min="9214" max="9214" width="8.1" style="195" customWidth="1"/>
    <col min="9215" max="9215" width="7.6" style="195" customWidth="1"/>
    <col min="9216" max="9216" width="9" style="195" customWidth="1"/>
    <col min="9217" max="9462" width="9" style="195"/>
    <col min="9463" max="9463" width="20.1" style="195" customWidth="1"/>
    <col min="9464" max="9464" width="9.6" style="195" customWidth="1"/>
    <col min="9465" max="9465" width="8.6" style="195" customWidth="1"/>
    <col min="9466" max="9466" width="8.9" style="195" customWidth="1"/>
    <col min="9467" max="9469" width="7.6" style="195" customWidth="1"/>
    <col min="9470" max="9470" width="8.1" style="195" customWidth="1"/>
    <col min="9471" max="9471" width="7.6" style="195" customWidth="1"/>
    <col min="9472" max="9472" width="9" style="195" customWidth="1"/>
    <col min="9473" max="9718" width="9" style="195"/>
    <col min="9719" max="9719" width="20.1" style="195" customWidth="1"/>
    <col min="9720" max="9720" width="9.6" style="195" customWidth="1"/>
    <col min="9721" max="9721" width="8.6" style="195" customWidth="1"/>
    <col min="9722" max="9722" width="8.9" style="195" customWidth="1"/>
    <col min="9723" max="9725" width="7.6" style="195" customWidth="1"/>
    <col min="9726" max="9726" width="8.1" style="195" customWidth="1"/>
    <col min="9727" max="9727" width="7.6" style="195" customWidth="1"/>
    <col min="9728" max="9728" width="9" style="195" customWidth="1"/>
    <col min="9729" max="9974" width="9" style="195"/>
    <col min="9975" max="9975" width="20.1" style="195" customWidth="1"/>
    <col min="9976" max="9976" width="9.6" style="195" customWidth="1"/>
    <col min="9977" max="9977" width="8.6" style="195" customWidth="1"/>
    <col min="9978" max="9978" width="8.9" style="195" customWidth="1"/>
    <col min="9979" max="9981" width="7.6" style="195" customWidth="1"/>
    <col min="9982" max="9982" width="8.1" style="195" customWidth="1"/>
    <col min="9983" max="9983" width="7.6" style="195" customWidth="1"/>
    <col min="9984" max="9984" width="9" style="195" customWidth="1"/>
    <col min="9985" max="10230" width="9" style="195"/>
    <col min="10231" max="10231" width="20.1" style="195" customWidth="1"/>
    <col min="10232" max="10232" width="9.6" style="195" customWidth="1"/>
    <col min="10233" max="10233" width="8.6" style="195" customWidth="1"/>
    <col min="10234" max="10234" width="8.9" style="195" customWidth="1"/>
    <col min="10235" max="10237" width="7.6" style="195" customWidth="1"/>
    <col min="10238" max="10238" width="8.1" style="195" customWidth="1"/>
    <col min="10239" max="10239" width="7.6" style="195" customWidth="1"/>
    <col min="10240" max="10240" width="9" style="195" customWidth="1"/>
    <col min="10241" max="10486" width="9" style="195"/>
    <col min="10487" max="10487" width="20.1" style="195" customWidth="1"/>
    <col min="10488" max="10488" width="9.6" style="195" customWidth="1"/>
    <col min="10489" max="10489" width="8.6" style="195" customWidth="1"/>
    <col min="10490" max="10490" width="8.9" style="195" customWidth="1"/>
    <col min="10491" max="10493" width="7.6" style="195" customWidth="1"/>
    <col min="10494" max="10494" width="8.1" style="195" customWidth="1"/>
    <col min="10495" max="10495" width="7.6" style="195" customWidth="1"/>
    <col min="10496" max="10496" width="9" style="195" customWidth="1"/>
    <col min="10497" max="10742" width="9" style="195"/>
    <col min="10743" max="10743" width="20.1" style="195" customWidth="1"/>
    <col min="10744" max="10744" width="9.6" style="195" customWidth="1"/>
    <col min="10745" max="10745" width="8.6" style="195" customWidth="1"/>
    <col min="10746" max="10746" width="8.9" style="195" customWidth="1"/>
    <col min="10747" max="10749" width="7.6" style="195" customWidth="1"/>
    <col min="10750" max="10750" width="8.1" style="195" customWidth="1"/>
    <col min="10751" max="10751" width="7.6" style="195" customWidth="1"/>
    <col min="10752" max="10752" width="9" style="195" customWidth="1"/>
    <col min="10753" max="10998" width="9" style="195"/>
    <col min="10999" max="10999" width="20.1" style="195" customWidth="1"/>
    <col min="11000" max="11000" width="9.6" style="195" customWidth="1"/>
    <col min="11001" max="11001" width="8.6" style="195" customWidth="1"/>
    <col min="11002" max="11002" width="8.9" style="195" customWidth="1"/>
    <col min="11003" max="11005" width="7.6" style="195" customWidth="1"/>
    <col min="11006" max="11006" width="8.1" style="195" customWidth="1"/>
    <col min="11007" max="11007" width="7.6" style="195" customWidth="1"/>
    <col min="11008" max="11008" width="9" style="195" customWidth="1"/>
    <col min="11009" max="11254" width="9" style="195"/>
    <col min="11255" max="11255" width="20.1" style="195" customWidth="1"/>
    <col min="11256" max="11256" width="9.6" style="195" customWidth="1"/>
    <col min="11257" max="11257" width="8.6" style="195" customWidth="1"/>
    <col min="11258" max="11258" width="8.9" style="195" customWidth="1"/>
    <col min="11259" max="11261" width="7.6" style="195" customWidth="1"/>
    <col min="11262" max="11262" width="8.1" style="195" customWidth="1"/>
    <col min="11263" max="11263" width="7.6" style="195" customWidth="1"/>
    <col min="11264" max="11264" width="9" style="195" customWidth="1"/>
    <col min="11265" max="11510" width="9" style="195"/>
    <col min="11511" max="11511" width="20.1" style="195" customWidth="1"/>
    <col min="11512" max="11512" width="9.6" style="195" customWidth="1"/>
    <col min="11513" max="11513" width="8.6" style="195" customWidth="1"/>
    <col min="11514" max="11514" width="8.9" style="195" customWidth="1"/>
    <col min="11515" max="11517" width="7.6" style="195" customWidth="1"/>
    <col min="11518" max="11518" width="8.1" style="195" customWidth="1"/>
    <col min="11519" max="11519" width="7.6" style="195" customWidth="1"/>
    <col min="11520" max="11520" width="9" style="195" customWidth="1"/>
    <col min="11521" max="11766" width="9" style="195"/>
    <col min="11767" max="11767" width="20.1" style="195" customWidth="1"/>
    <col min="11768" max="11768" width="9.6" style="195" customWidth="1"/>
    <col min="11769" max="11769" width="8.6" style="195" customWidth="1"/>
    <col min="11770" max="11770" width="8.9" style="195" customWidth="1"/>
    <col min="11771" max="11773" width="7.6" style="195" customWidth="1"/>
    <col min="11774" max="11774" width="8.1" style="195" customWidth="1"/>
    <col min="11775" max="11775" width="7.6" style="195" customWidth="1"/>
    <col min="11776" max="11776" width="9" style="195" customWidth="1"/>
    <col min="11777" max="12022" width="9" style="195"/>
    <col min="12023" max="12023" width="20.1" style="195" customWidth="1"/>
    <col min="12024" max="12024" width="9.6" style="195" customWidth="1"/>
    <col min="12025" max="12025" width="8.6" style="195" customWidth="1"/>
    <col min="12026" max="12026" width="8.9" style="195" customWidth="1"/>
    <col min="12027" max="12029" width="7.6" style="195" customWidth="1"/>
    <col min="12030" max="12030" width="8.1" style="195" customWidth="1"/>
    <col min="12031" max="12031" width="7.6" style="195" customWidth="1"/>
    <col min="12032" max="12032" width="9" style="195" customWidth="1"/>
    <col min="12033" max="12278" width="9" style="195"/>
    <col min="12279" max="12279" width="20.1" style="195" customWidth="1"/>
    <col min="12280" max="12280" width="9.6" style="195" customWidth="1"/>
    <col min="12281" max="12281" width="8.6" style="195" customWidth="1"/>
    <col min="12282" max="12282" width="8.9" style="195" customWidth="1"/>
    <col min="12283" max="12285" width="7.6" style="195" customWidth="1"/>
    <col min="12286" max="12286" width="8.1" style="195" customWidth="1"/>
    <col min="12287" max="12287" width="7.6" style="195" customWidth="1"/>
    <col min="12288" max="12288" width="9" style="195" customWidth="1"/>
    <col min="12289" max="12534" width="9" style="195"/>
    <col min="12535" max="12535" width="20.1" style="195" customWidth="1"/>
    <col min="12536" max="12536" width="9.6" style="195" customWidth="1"/>
    <col min="12537" max="12537" width="8.6" style="195" customWidth="1"/>
    <col min="12538" max="12538" width="8.9" style="195" customWidth="1"/>
    <col min="12539" max="12541" width="7.6" style="195" customWidth="1"/>
    <col min="12542" max="12542" width="8.1" style="195" customWidth="1"/>
    <col min="12543" max="12543" width="7.6" style="195" customWidth="1"/>
    <col min="12544" max="12544" width="9" style="195" customWidth="1"/>
    <col min="12545" max="12790" width="9" style="195"/>
    <col min="12791" max="12791" width="20.1" style="195" customWidth="1"/>
    <col min="12792" max="12792" width="9.6" style="195" customWidth="1"/>
    <col min="12793" max="12793" width="8.6" style="195" customWidth="1"/>
    <col min="12794" max="12794" width="8.9" style="195" customWidth="1"/>
    <col min="12795" max="12797" width="7.6" style="195" customWidth="1"/>
    <col min="12798" max="12798" width="8.1" style="195" customWidth="1"/>
    <col min="12799" max="12799" width="7.6" style="195" customWidth="1"/>
    <col min="12800" max="12800" width="9" style="195" customWidth="1"/>
    <col min="12801" max="13046" width="9" style="195"/>
    <col min="13047" max="13047" width="20.1" style="195" customWidth="1"/>
    <col min="13048" max="13048" width="9.6" style="195" customWidth="1"/>
    <col min="13049" max="13049" width="8.6" style="195" customWidth="1"/>
    <col min="13050" max="13050" width="8.9" style="195" customWidth="1"/>
    <col min="13051" max="13053" width="7.6" style="195" customWidth="1"/>
    <col min="13054" max="13054" width="8.1" style="195" customWidth="1"/>
    <col min="13055" max="13055" width="7.6" style="195" customWidth="1"/>
    <col min="13056" max="13056" width="9" style="195" customWidth="1"/>
    <col min="13057" max="13302" width="9" style="195"/>
    <col min="13303" max="13303" width="20.1" style="195" customWidth="1"/>
    <col min="13304" max="13304" width="9.6" style="195" customWidth="1"/>
    <col min="13305" max="13305" width="8.6" style="195" customWidth="1"/>
    <col min="13306" max="13306" width="8.9" style="195" customWidth="1"/>
    <col min="13307" max="13309" width="7.6" style="195" customWidth="1"/>
    <col min="13310" max="13310" width="8.1" style="195" customWidth="1"/>
    <col min="13311" max="13311" width="7.6" style="195" customWidth="1"/>
    <col min="13312" max="13312" width="9" style="195" customWidth="1"/>
    <col min="13313" max="13558" width="9" style="195"/>
    <col min="13559" max="13559" width="20.1" style="195" customWidth="1"/>
    <col min="13560" max="13560" width="9.6" style="195" customWidth="1"/>
    <col min="13561" max="13561" width="8.6" style="195" customWidth="1"/>
    <col min="13562" max="13562" width="8.9" style="195" customWidth="1"/>
    <col min="13563" max="13565" width="7.6" style="195" customWidth="1"/>
    <col min="13566" max="13566" width="8.1" style="195" customWidth="1"/>
    <col min="13567" max="13567" width="7.6" style="195" customWidth="1"/>
    <col min="13568" max="13568" width="9" style="195" customWidth="1"/>
    <col min="13569" max="13814" width="9" style="195"/>
    <col min="13815" max="13815" width="20.1" style="195" customWidth="1"/>
    <col min="13816" max="13816" width="9.6" style="195" customWidth="1"/>
    <col min="13817" max="13817" width="8.6" style="195" customWidth="1"/>
    <col min="13818" max="13818" width="8.9" style="195" customWidth="1"/>
    <col min="13819" max="13821" width="7.6" style="195" customWidth="1"/>
    <col min="13822" max="13822" width="8.1" style="195" customWidth="1"/>
    <col min="13823" max="13823" width="7.6" style="195" customWidth="1"/>
    <col min="13824" max="13824" width="9" style="195" customWidth="1"/>
    <col min="13825" max="14070" width="9" style="195"/>
    <col min="14071" max="14071" width="20.1" style="195" customWidth="1"/>
    <col min="14072" max="14072" width="9.6" style="195" customWidth="1"/>
    <col min="14073" max="14073" width="8.6" style="195" customWidth="1"/>
    <col min="14074" max="14074" width="8.9" style="195" customWidth="1"/>
    <col min="14075" max="14077" width="7.6" style="195" customWidth="1"/>
    <col min="14078" max="14078" width="8.1" style="195" customWidth="1"/>
    <col min="14079" max="14079" width="7.6" style="195" customWidth="1"/>
    <col min="14080" max="14080" width="9" style="195" customWidth="1"/>
    <col min="14081" max="14326" width="9" style="195"/>
    <col min="14327" max="14327" width="20.1" style="195" customWidth="1"/>
    <col min="14328" max="14328" width="9.6" style="195" customWidth="1"/>
    <col min="14329" max="14329" width="8.6" style="195" customWidth="1"/>
    <col min="14330" max="14330" width="8.9" style="195" customWidth="1"/>
    <col min="14331" max="14333" width="7.6" style="195" customWidth="1"/>
    <col min="14334" max="14334" width="8.1" style="195" customWidth="1"/>
    <col min="14335" max="14335" width="7.6" style="195" customWidth="1"/>
    <col min="14336" max="14336" width="9" style="195" customWidth="1"/>
    <col min="14337" max="14582" width="9" style="195"/>
    <col min="14583" max="14583" width="20.1" style="195" customWidth="1"/>
    <col min="14584" max="14584" width="9.6" style="195" customWidth="1"/>
    <col min="14585" max="14585" width="8.6" style="195" customWidth="1"/>
    <col min="14586" max="14586" width="8.9" style="195" customWidth="1"/>
    <col min="14587" max="14589" width="7.6" style="195" customWidth="1"/>
    <col min="14590" max="14590" width="8.1" style="195" customWidth="1"/>
    <col min="14591" max="14591" width="7.6" style="195" customWidth="1"/>
    <col min="14592" max="14592" width="9" style="195" customWidth="1"/>
    <col min="14593" max="14838" width="9" style="195"/>
    <col min="14839" max="14839" width="20.1" style="195" customWidth="1"/>
    <col min="14840" max="14840" width="9.6" style="195" customWidth="1"/>
    <col min="14841" max="14841" width="8.6" style="195" customWidth="1"/>
    <col min="14842" max="14842" width="8.9" style="195" customWidth="1"/>
    <col min="14843" max="14845" width="7.6" style="195" customWidth="1"/>
    <col min="14846" max="14846" width="8.1" style="195" customWidth="1"/>
    <col min="14847" max="14847" width="7.6" style="195" customWidth="1"/>
    <col min="14848" max="14848" width="9" style="195" customWidth="1"/>
    <col min="14849" max="15094" width="9" style="195"/>
    <col min="15095" max="15095" width="20.1" style="195" customWidth="1"/>
    <col min="15096" max="15096" width="9.6" style="195" customWidth="1"/>
    <col min="15097" max="15097" width="8.6" style="195" customWidth="1"/>
    <col min="15098" max="15098" width="8.9" style="195" customWidth="1"/>
    <col min="15099" max="15101" width="7.6" style="195" customWidth="1"/>
    <col min="15102" max="15102" width="8.1" style="195" customWidth="1"/>
    <col min="15103" max="15103" width="7.6" style="195" customWidth="1"/>
    <col min="15104" max="15104" width="9" style="195" customWidth="1"/>
    <col min="15105" max="15350" width="9" style="195"/>
    <col min="15351" max="15351" width="20.1" style="195" customWidth="1"/>
    <col min="15352" max="15352" width="9.6" style="195" customWidth="1"/>
    <col min="15353" max="15353" width="8.6" style="195" customWidth="1"/>
    <col min="15354" max="15354" width="8.9" style="195" customWidth="1"/>
    <col min="15355" max="15357" width="7.6" style="195" customWidth="1"/>
    <col min="15358" max="15358" width="8.1" style="195" customWidth="1"/>
    <col min="15359" max="15359" width="7.6" style="195" customWidth="1"/>
    <col min="15360" max="15360" width="9" style="195" customWidth="1"/>
    <col min="15361" max="15606" width="9" style="195"/>
    <col min="15607" max="15607" width="20.1" style="195" customWidth="1"/>
    <col min="15608" max="15608" width="9.6" style="195" customWidth="1"/>
    <col min="15609" max="15609" width="8.6" style="195" customWidth="1"/>
    <col min="15610" max="15610" width="8.9" style="195" customWidth="1"/>
    <col min="15611" max="15613" width="7.6" style="195" customWidth="1"/>
    <col min="15614" max="15614" width="8.1" style="195" customWidth="1"/>
    <col min="15615" max="15615" width="7.6" style="195" customWidth="1"/>
    <col min="15616" max="15616" width="9" style="195" customWidth="1"/>
    <col min="15617" max="15862" width="9" style="195"/>
    <col min="15863" max="15863" width="20.1" style="195" customWidth="1"/>
    <col min="15864" max="15864" width="9.6" style="195" customWidth="1"/>
    <col min="15865" max="15865" width="8.6" style="195" customWidth="1"/>
    <col min="15866" max="15866" width="8.9" style="195" customWidth="1"/>
    <col min="15867" max="15869" width="7.6" style="195" customWidth="1"/>
    <col min="15870" max="15870" width="8.1" style="195" customWidth="1"/>
    <col min="15871" max="15871" width="7.6" style="195" customWidth="1"/>
    <col min="15872" max="15872" width="9" style="195" customWidth="1"/>
    <col min="15873" max="16118" width="9" style="195"/>
    <col min="16119" max="16119" width="20.1" style="195" customWidth="1"/>
    <col min="16120" max="16120" width="9.6" style="195" customWidth="1"/>
    <col min="16121" max="16121" width="8.6" style="195" customWidth="1"/>
    <col min="16122" max="16122" width="8.9" style="195" customWidth="1"/>
    <col min="16123" max="16125" width="7.6" style="195" customWidth="1"/>
    <col min="16126" max="16126" width="8.1" style="195" customWidth="1"/>
    <col min="16127" max="16127" width="7.6" style="195" customWidth="1"/>
    <col min="16128" max="16128" width="9" style="195" customWidth="1"/>
    <col min="16129" max="16384" width="9" style="195"/>
  </cols>
  <sheetData>
    <row r="1" ht="23.1" customHeight="1" spans="1:1">
      <c r="A1" s="197" t="s">
        <v>584</v>
      </c>
    </row>
    <row r="2" ht="32.4" customHeight="1" spans="1:4">
      <c r="A2" s="198" t="s">
        <v>585</v>
      </c>
      <c r="B2" s="198"/>
      <c r="C2" s="198"/>
      <c r="D2" s="199"/>
    </row>
    <row r="3" ht="23.4" customHeight="1" spans="4:4">
      <c r="D3" s="200" t="s">
        <v>57</v>
      </c>
    </row>
    <row r="4" ht="48.6" customHeight="1" spans="1:4">
      <c r="A4" s="201" t="s">
        <v>586</v>
      </c>
      <c r="B4" s="126" t="s">
        <v>59</v>
      </c>
      <c r="C4" s="17" t="s">
        <v>106</v>
      </c>
      <c r="D4" s="36" t="s">
        <v>155</v>
      </c>
    </row>
    <row r="5" ht="24.6" customHeight="1" spans="1:4">
      <c r="A5" s="201" t="s">
        <v>587</v>
      </c>
      <c r="B5" s="202">
        <f>SUM(B6:B20)</f>
        <v>315602</v>
      </c>
      <c r="C5" s="202">
        <f>SUM(C6:C20)</f>
        <v>238953</v>
      </c>
      <c r="D5" s="190">
        <f t="shared" ref="D5:D12" si="0">B5/C5*100</f>
        <v>132.08</v>
      </c>
    </row>
    <row r="6" ht="24.6" customHeight="1" spans="1:11">
      <c r="A6" s="203" t="s">
        <v>588</v>
      </c>
      <c r="B6" s="204">
        <v>24049</v>
      </c>
      <c r="C6" s="204">
        <v>23139</v>
      </c>
      <c r="D6" s="190">
        <f t="shared" si="0"/>
        <v>103.93</v>
      </c>
      <c r="E6" s="205"/>
      <c r="F6" s="206"/>
      <c r="G6" s="206"/>
      <c r="H6" s="206"/>
      <c r="I6" s="206"/>
      <c r="J6" s="206"/>
      <c r="K6" s="206"/>
    </row>
    <row r="7" ht="24.6" customHeight="1" spans="1:11">
      <c r="A7" s="203" t="s">
        <v>589</v>
      </c>
      <c r="B7" s="204">
        <v>64845</v>
      </c>
      <c r="C7" s="204">
        <v>28666</v>
      </c>
      <c r="D7" s="190">
        <f t="shared" si="0"/>
        <v>226.21</v>
      </c>
      <c r="E7" s="205"/>
      <c r="F7" s="206"/>
      <c r="G7" s="206"/>
      <c r="H7" s="206"/>
      <c r="I7" s="206"/>
      <c r="J7" s="206"/>
      <c r="K7" s="206"/>
    </row>
    <row r="8" ht="24.6" customHeight="1" spans="1:11">
      <c r="A8" s="203" t="s">
        <v>590</v>
      </c>
      <c r="B8" s="204">
        <v>66034</v>
      </c>
      <c r="C8" s="204">
        <v>63748</v>
      </c>
      <c r="D8" s="190">
        <f t="shared" si="0"/>
        <v>103.59</v>
      </c>
      <c r="E8" s="205"/>
      <c r="F8" s="206"/>
      <c r="G8" s="206"/>
      <c r="H8" s="206"/>
      <c r="I8" s="206"/>
      <c r="J8" s="206"/>
      <c r="K8" s="206"/>
    </row>
    <row r="9" ht="24.6" customHeight="1" spans="1:11">
      <c r="A9" s="203" t="s">
        <v>591</v>
      </c>
      <c r="B9" s="204"/>
      <c r="C9" s="204"/>
      <c r="D9" s="207"/>
      <c r="E9" s="205"/>
      <c r="F9" s="206"/>
      <c r="G9" s="206"/>
      <c r="H9" s="206"/>
      <c r="I9" s="206"/>
      <c r="J9" s="206"/>
      <c r="K9" s="206"/>
    </row>
    <row r="10" ht="24.6" customHeight="1" spans="1:11">
      <c r="A10" s="203" t="s">
        <v>592</v>
      </c>
      <c r="B10" s="204">
        <v>46605</v>
      </c>
      <c r="C10" s="204">
        <v>43256</v>
      </c>
      <c r="D10" s="190">
        <f t="shared" si="0"/>
        <v>107.74</v>
      </c>
      <c r="E10" s="205"/>
      <c r="F10" s="206"/>
      <c r="G10" s="208"/>
      <c r="H10" s="206"/>
      <c r="I10" s="206"/>
      <c r="J10" s="206"/>
      <c r="K10" s="206"/>
    </row>
    <row r="11" ht="24.6" customHeight="1" spans="1:11">
      <c r="A11" s="203" t="s">
        <v>593</v>
      </c>
      <c r="B11" s="204">
        <v>221</v>
      </c>
      <c r="C11" s="204"/>
      <c r="D11" s="190"/>
      <c r="E11" s="205"/>
      <c r="F11" s="206"/>
      <c r="G11" s="206"/>
      <c r="H11" s="206"/>
      <c r="I11" s="206"/>
      <c r="J11" s="206"/>
      <c r="K11" s="206"/>
    </row>
    <row r="12" ht="24.6" customHeight="1" spans="1:11">
      <c r="A12" s="203" t="s">
        <v>594</v>
      </c>
      <c r="B12" s="204"/>
      <c r="C12" s="204">
        <v>3583</v>
      </c>
      <c r="D12" s="190">
        <f t="shared" si="0"/>
        <v>0</v>
      </c>
      <c r="E12" s="205"/>
      <c r="F12" s="206"/>
      <c r="G12" s="206"/>
      <c r="H12" s="206"/>
      <c r="I12" s="206"/>
      <c r="J12" s="206"/>
      <c r="K12" s="206"/>
    </row>
    <row r="13" ht="24.6" customHeight="1" spans="1:11">
      <c r="A13" s="203" t="s">
        <v>595</v>
      </c>
      <c r="B13" s="204"/>
      <c r="C13" s="204"/>
      <c r="D13" s="207"/>
      <c r="E13" s="205"/>
      <c r="F13" s="206"/>
      <c r="G13" s="206"/>
      <c r="H13" s="206"/>
      <c r="I13" s="206"/>
      <c r="J13" s="206"/>
      <c r="K13" s="206"/>
    </row>
    <row r="14" ht="24.6" customHeight="1" spans="1:11">
      <c r="A14" s="203" t="s">
        <v>596</v>
      </c>
      <c r="B14" s="204">
        <v>32288</v>
      </c>
      <c r="C14" s="204">
        <v>28394</v>
      </c>
      <c r="D14" s="190">
        <f t="shared" ref="D14:D17" si="1">B14/C14*100</f>
        <v>113.71</v>
      </c>
      <c r="E14" s="205"/>
      <c r="F14" s="206"/>
      <c r="G14" s="206"/>
      <c r="H14" s="206"/>
      <c r="I14" s="206"/>
      <c r="J14" s="206"/>
      <c r="K14" s="206"/>
    </row>
    <row r="15" ht="24.6" customHeight="1" spans="1:11">
      <c r="A15" s="203" t="s">
        <v>597</v>
      </c>
      <c r="B15" s="204">
        <v>6775</v>
      </c>
      <c r="C15" s="204"/>
      <c r="D15" s="190"/>
      <c r="E15" s="205"/>
      <c r="F15" s="206"/>
      <c r="G15" s="206"/>
      <c r="H15" s="206"/>
      <c r="I15" s="206"/>
      <c r="J15" s="206"/>
      <c r="K15" s="206"/>
    </row>
    <row r="16" ht="24.6" customHeight="1" spans="1:11">
      <c r="A16" s="203" t="s">
        <v>598</v>
      </c>
      <c r="B16" s="204">
        <v>3073</v>
      </c>
      <c r="C16" s="204">
        <v>2720</v>
      </c>
      <c r="D16" s="190">
        <f t="shared" si="1"/>
        <v>112.98</v>
      </c>
      <c r="E16" s="205"/>
      <c r="F16" s="206"/>
      <c r="G16" s="206"/>
      <c r="H16" s="206"/>
      <c r="I16" s="206"/>
      <c r="J16" s="206"/>
      <c r="K16" s="206"/>
    </row>
    <row r="17" ht="24.6" customHeight="1" spans="1:11">
      <c r="A17" s="203" t="s">
        <v>599</v>
      </c>
      <c r="B17" s="204">
        <v>3260</v>
      </c>
      <c r="C17" s="204">
        <v>4064</v>
      </c>
      <c r="D17" s="190">
        <f t="shared" si="1"/>
        <v>80.22</v>
      </c>
      <c r="E17" s="205"/>
      <c r="F17" s="206"/>
      <c r="G17" s="206"/>
      <c r="H17" s="206"/>
      <c r="I17" s="206"/>
      <c r="J17" s="206"/>
      <c r="K17" s="206"/>
    </row>
    <row r="18" ht="24.6" customHeight="1" spans="1:11">
      <c r="A18" s="203" t="s">
        <v>600</v>
      </c>
      <c r="B18" s="204"/>
      <c r="C18" s="204"/>
      <c r="D18" s="207"/>
      <c r="E18" s="205"/>
      <c r="F18" s="206"/>
      <c r="G18" s="206"/>
      <c r="H18" s="206"/>
      <c r="I18" s="206"/>
      <c r="J18" s="206"/>
      <c r="K18" s="206"/>
    </row>
    <row r="19" ht="24.6" customHeight="1" spans="1:11">
      <c r="A19" s="203" t="s">
        <v>601</v>
      </c>
      <c r="B19" s="204">
        <v>65297</v>
      </c>
      <c r="C19" s="204">
        <v>39583</v>
      </c>
      <c r="D19" s="190">
        <f>B19/C19*100</f>
        <v>164.96</v>
      </c>
      <c r="E19" s="205"/>
      <c r="F19" s="206"/>
      <c r="G19" s="206"/>
      <c r="H19" s="206"/>
      <c r="I19" s="206"/>
      <c r="J19" s="206"/>
      <c r="K19" s="206"/>
    </row>
    <row r="20" ht="24.6" customHeight="1" spans="1:11">
      <c r="A20" s="203" t="s">
        <v>602</v>
      </c>
      <c r="B20" s="204">
        <v>3155</v>
      </c>
      <c r="C20" s="204">
        <v>1800</v>
      </c>
      <c r="D20" s="190">
        <f>B20/C20*100</f>
        <v>175.28</v>
      </c>
      <c r="E20" s="205"/>
      <c r="F20" s="206"/>
      <c r="G20" s="206"/>
      <c r="H20" s="206"/>
      <c r="I20" s="206"/>
      <c r="J20" s="206"/>
      <c r="K20" s="206"/>
    </row>
    <row r="21" ht="27.6" customHeight="1" spans="1:5">
      <c r="A21" s="209" t="s">
        <v>603</v>
      </c>
      <c r="B21" s="209"/>
      <c r="C21" s="209"/>
      <c r="D21" s="210"/>
      <c r="E21" s="205"/>
    </row>
    <row r="22" ht="22.2" customHeight="1" spans="5:5">
      <c r="E22" s="205"/>
    </row>
    <row r="23" ht="22.2" customHeight="1" spans="5:5">
      <c r="E23" s="205"/>
    </row>
    <row r="24" ht="22.2" customHeight="1" spans="5:5">
      <c r="E24" s="205"/>
    </row>
    <row r="25" ht="22.2" customHeight="1" spans="5:5">
      <c r="E25" s="205"/>
    </row>
    <row r="26" ht="22.2" customHeight="1" spans="5:5">
      <c r="E26" s="205"/>
    </row>
  </sheetData>
  <mergeCells count="2">
    <mergeCell ref="A2:D2"/>
    <mergeCell ref="A21:D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1"/>
  <sheetViews>
    <sheetView showZeros="0" workbookViewId="0">
      <pane ySplit="5" topLeftCell="A64" activePane="bottomLeft" state="frozen"/>
      <selection/>
      <selection pane="bottomLeft" activeCell="E25" sqref="E25"/>
    </sheetView>
  </sheetViews>
  <sheetFormatPr defaultColWidth="9" defaultRowHeight="11.25" outlineLevelCol="6"/>
  <cols>
    <col min="1" max="1" width="30.75" style="177" customWidth="1"/>
    <col min="2" max="2" width="16.625" style="178" customWidth="1"/>
    <col min="3" max="3" width="14.375" style="177" customWidth="1"/>
    <col min="4" max="4" width="20.3" style="179" customWidth="1"/>
    <col min="5" max="16384" width="9" style="177"/>
  </cols>
  <sheetData>
    <row r="1" ht="18.6" customHeight="1" spans="1:1">
      <c r="A1" s="180" t="s">
        <v>604</v>
      </c>
    </row>
    <row r="2" ht="21" spans="1:4">
      <c r="A2" s="181" t="s">
        <v>605</v>
      </c>
      <c r="B2" s="182"/>
      <c r="C2" s="181"/>
      <c r="D2" s="183"/>
    </row>
    <row r="3" ht="21" customHeight="1" spans="1:4">
      <c r="A3" s="184"/>
      <c r="D3" s="185" t="s">
        <v>57</v>
      </c>
    </row>
    <row r="4" ht="31.8" customHeight="1" spans="1:4">
      <c r="A4" s="186" t="s">
        <v>586</v>
      </c>
      <c r="B4" s="187" t="s">
        <v>59</v>
      </c>
      <c r="C4" s="143" t="s">
        <v>106</v>
      </c>
      <c r="D4" s="188" t="s">
        <v>155</v>
      </c>
    </row>
    <row r="5" ht="22.2" customHeight="1" spans="1:4">
      <c r="A5" s="186" t="s">
        <v>606</v>
      </c>
      <c r="B5" s="189">
        <f>B6+B11+B22+B37+B44+B51+B73+B76</f>
        <v>122819</v>
      </c>
      <c r="C5" s="189">
        <f>C6+C11+C22+C37+C44+C51+C73+C76</f>
        <v>121517</v>
      </c>
      <c r="D5" s="190">
        <f>B5/C5*100</f>
        <v>101.07</v>
      </c>
    </row>
    <row r="6" s="176" customFormat="1" ht="16.35" customHeight="1" spans="1:4">
      <c r="A6" s="191" t="s">
        <v>588</v>
      </c>
      <c r="B6" s="192">
        <f>SUM(B7:B10)</f>
        <v>20418</v>
      </c>
      <c r="C6" s="192">
        <f>SUM(C7:C10)</f>
        <v>17775</v>
      </c>
      <c r="D6" s="190">
        <f t="shared" ref="D6:D40" si="0">B6/C6*100</f>
        <v>114.87</v>
      </c>
    </row>
    <row r="7" ht="16.35" customHeight="1" spans="1:4">
      <c r="A7" s="193" t="s">
        <v>607</v>
      </c>
      <c r="B7" s="192">
        <v>13160</v>
      </c>
      <c r="C7" s="189">
        <v>11396</v>
      </c>
      <c r="D7" s="190">
        <f t="shared" si="0"/>
        <v>115.48</v>
      </c>
    </row>
    <row r="8" ht="16.35" customHeight="1" spans="1:4">
      <c r="A8" s="193" t="s">
        <v>608</v>
      </c>
      <c r="B8" s="192">
        <v>3988</v>
      </c>
      <c r="C8" s="189">
        <v>3638</v>
      </c>
      <c r="D8" s="190">
        <f t="shared" si="0"/>
        <v>109.62</v>
      </c>
    </row>
    <row r="9" ht="16.35" customHeight="1" spans="1:4">
      <c r="A9" s="193" t="s">
        <v>609</v>
      </c>
      <c r="B9" s="192">
        <v>1379</v>
      </c>
      <c r="C9" s="189">
        <v>1283</v>
      </c>
      <c r="D9" s="190">
        <f t="shared" si="0"/>
        <v>107.48</v>
      </c>
    </row>
    <row r="10" ht="16.35" customHeight="1" spans="1:7">
      <c r="A10" s="193" t="s">
        <v>610</v>
      </c>
      <c r="B10" s="192">
        <v>1891</v>
      </c>
      <c r="C10" s="189">
        <v>1458</v>
      </c>
      <c r="D10" s="190">
        <f t="shared" si="0"/>
        <v>129.7</v>
      </c>
      <c r="G10" s="194"/>
    </row>
    <row r="11" s="176" customFormat="1" ht="16.35" customHeight="1" spans="1:4">
      <c r="A11" s="191" t="s">
        <v>589</v>
      </c>
      <c r="B11" s="192">
        <f>SUM(B12:B21)</f>
        <v>10240</v>
      </c>
      <c r="C11" s="192">
        <f>SUM(C12:C21)</f>
        <v>12258</v>
      </c>
      <c r="D11" s="190">
        <f t="shared" si="0"/>
        <v>83.54</v>
      </c>
    </row>
    <row r="12" ht="16.35" customHeight="1" spans="1:4">
      <c r="A12" s="193" t="s">
        <v>611</v>
      </c>
      <c r="B12" s="192">
        <v>1508</v>
      </c>
      <c r="C12" s="189">
        <v>2552</v>
      </c>
      <c r="D12" s="190">
        <f t="shared" si="0"/>
        <v>59.09</v>
      </c>
    </row>
    <row r="13" ht="16.35" customHeight="1" spans="1:4">
      <c r="A13" s="193" t="s">
        <v>612</v>
      </c>
      <c r="B13" s="192">
        <v>15</v>
      </c>
      <c r="C13" s="189">
        <v>14</v>
      </c>
      <c r="D13" s="190">
        <f t="shared" si="0"/>
        <v>107.14</v>
      </c>
    </row>
    <row r="14" ht="16.35" customHeight="1" spans="1:4">
      <c r="A14" s="193" t="s">
        <v>613</v>
      </c>
      <c r="B14" s="192"/>
      <c r="C14" s="189">
        <v>408</v>
      </c>
      <c r="D14" s="190">
        <f t="shared" si="0"/>
        <v>0</v>
      </c>
    </row>
    <row r="15" ht="16.35" customHeight="1" spans="1:4">
      <c r="A15" s="193" t="s">
        <v>614</v>
      </c>
      <c r="B15" s="192"/>
      <c r="C15" s="189">
        <v>34</v>
      </c>
      <c r="D15" s="190">
        <f t="shared" si="0"/>
        <v>0</v>
      </c>
    </row>
    <row r="16" ht="16.35" customHeight="1" spans="1:4">
      <c r="A16" s="193" t="s">
        <v>615</v>
      </c>
      <c r="B16" s="192">
        <v>405</v>
      </c>
      <c r="C16" s="189">
        <v>0</v>
      </c>
      <c r="D16" s="190"/>
    </row>
    <row r="17" ht="16.35" customHeight="1" spans="1:4">
      <c r="A17" s="193" t="s">
        <v>616</v>
      </c>
      <c r="B17" s="192">
        <v>286</v>
      </c>
      <c r="C17" s="189">
        <v>339</v>
      </c>
      <c r="D17" s="190">
        <f t="shared" si="0"/>
        <v>84.37</v>
      </c>
    </row>
    <row r="18" ht="16.35" customHeight="1" spans="1:4">
      <c r="A18" s="193" t="s">
        <v>617</v>
      </c>
      <c r="B18" s="192">
        <v>50</v>
      </c>
      <c r="C18" s="189">
        <v>52</v>
      </c>
      <c r="D18" s="190">
        <f t="shared" si="0"/>
        <v>96.15</v>
      </c>
    </row>
    <row r="19" ht="16.35" customHeight="1" spans="1:4">
      <c r="A19" s="193" t="s">
        <v>618</v>
      </c>
      <c r="B19" s="192">
        <v>649</v>
      </c>
      <c r="C19" s="189">
        <v>768</v>
      </c>
      <c r="D19" s="190">
        <f t="shared" si="0"/>
        <v>84.51</v>
      </c>
    </row>
    <row r="20" ht="16.35" customHeight="1" spans="1:4">
      <c r="A20" s="193" t="s">
        <v>619</v>
      </c>
      <c r="B20" s="192">
        <v>30</v>
      </c>
      <c r="C20" s="189">
        <v>218</v>
      </c>
      <c r="D20" s="190">
        <f t="shared" si="0"/>
        <v>13.76</v>
      </c>
    </row>
    <row r="21" ht="16.35" customHeight="1" spans="1:4">
      <c r="A21" s="193" t="s">
        <v>620</v>
      </c>
      <c r="B21" s="192">
        <v>7297</v>
      </c>
      <c r="C21" s="189">
        <v>7873</v>
      </c>
      <c r="D21" s="190">
        <f t="shared" si="0"/>
        <v>92.68</v>
      </c>
    </row>
    <row r="22" s="176" customFormat="1" ht="16.35" customHeight="1" spans="1:4">
      <c r="A22" s="191" t="s">
        <v>590</v>
      </c>
      <c r="B22" s="192">
        <f>SUM(B23:B36)</f>
        <v>0</v>
      </c>
      <c r="C22" s="189">
        <v>2650</v>
      </c>
      <c r="D22" s="190">
        <f t="shared" si="0"/>
        <v>0</v>
      </c>
    </row>
    <row r="23" ht="16.35" customHeight="1" spans="1:4">
      <c r="A23" s="193" t="s">
        <v>621</v>
      </c>
      <c r="B23" s="192"/>
      <c r="C23" s="189">
        <v>529</v>
      </c>
      <c r="D23" s="190">
        <f t="shared" si="0"/>
        <v>0</v>
      </c>
    </row>
    <row r="24" ht="16.35" customHeight="1" spans="1:4">
      <c r="A24" s="193" t="s">
        <v>622</v>
      </c>
      <c r="B24" s="192"/>
      <c r="C24" s="189">
        <v>2121</v>
      </c>
      <c r="D24" s="190">
        <f t="shared" si="0"/>
        <v>0</v>
      </c>
    </row>
    <row r="25" ht="16.35" customHeight="1" spans="1:4">
      <c r="A25" s="193" t="s">
        <v>623</v>
      </c>
      <c r="B25" s="192"/>
      <c r="C25" s="189">
        <v>0</v>
      </c>
      <c r="D25" s="190"/>
    </row>
    <row r="26" ht="16.35" customHeight="1" spans="1:4">
      <c r="A26" s="193" t="s">
        <v>624</v>
      </c>
      <c r="B26" s="192"/>
      <c r="C26" s="189">
        <v>0</v>
      </c>
      <c r="D26" s="190"/>
    </row>
    <row r="27" ht="16.35" customHeight="1" spans="1:4">
      <c r="A27" s="193" t="s">
        <v>625</v>
      </c>
      <c r="B27" s="192"/>
      <c r="C27" s="189">
        <v>0</v>
      </c>
      <c r="D27" s="190"/>
    </row>
    <row r="28" ht="16.35" customHeight="1" spans="1:4">
      <c r="A28" s="193" t="s">
        <v>626</v>
      </c>
      <c r="B28" s="192"/>
      <c r="C28" s="189">
        <v>0</v>
      </c>
      <c r="D28" s="190"/>
    </row>
    <row r="29" ht="16.35" customHeight="1" spans="1:4">
      <c r="A29" s="193" t="s">
        <v>627</v>
      </c>
      <c r="B29" s="192"/>
      <c r="C29" s="189">
        <v>0</v>
      </c>
      <c r="D29" s="190"/>
    </row>
    <row r="30" s="176" customFormat="1" ht="16.35" customHeight="1" spans="1:4">
      <c r="A30" s="191" t="s">
        <v>591</v>
      </c>
      <c r="B30" s="192"/>
      <c r="C30" s="189">
        <v>0</v>
      </c>
      <c r="D30" s="190"/>
    </row>
    <row r="31" ht="16.35" customHeight="1" spans="1:4">
      <c r="A31" s="193" t="s">
        <v>621</v>
      </c>
      <c r="B31" s="192"/>
      <c r="C31" s="189">
        <v>0</v>
      </c>
      <c r="D31" s="190"/>
    </row>
    <row r="32" ht="16.35" customHeight="1" spans="1:4">
      <c r="A32" s="193" t="s">
        <v>622</v>
      </c>
      <c r="B32" s="192"/>
      <c r="C32" s="189">
        <v>0</v>
      </c>
      <c r="D32" s="190"/>
    </row>
    <row r="33" ht="16.35" customHeight="1" spans="1:4">
      <c r="A33" s="193" t="s">
        <v>623</v>
      </c>
      <c r="B33" s="192"/>
      <c r="C33" s="189">
        <v>0</v>
      </c>
      <c r="D33" s="190"/>
    </row>
    <row r="34" ht="16.35" customHeight="1" spans="1:4">
      <c r="A34" s="193" t="s">
        <v>625</v>
      </c>
      <c r="B34" s="192"/>
      <c r="C34" s="189">
        <v>0</v>
      </c>
      <c r="D34" s="190"/>
    </row>
    <row r="35" ht="16.35" customHeight="1" spans="1:4">
      <c r="A35" s="193" t="s">
        <v>626</v>
      </c>
      <c r="B35" s="192"/>
      <c r="C35" s="189">
        <v>0</v>
      </c>
      <c r="D35" s="190"/>
    </row>
    <row r="36" ht="16.35" customHeight="1" spans="1:4">
      <c r="A36" s="193" t="s">
        <v>627</v>
      </c>
      <c r="B36" s="192"/>
      <c r="C36" s="189">
        <v>0</v>
      </c>
      <c r="D36" s="190"/>
    </row>
    <row r="37" s="176" customFormat="1" ht="16.35" customHeight="1" spans="1:4">
      <c r="A37" s="191" t="s">
        <v>592</v>
      </c>
      <c r="B37" s="192">
        <f>SUM(B38:B40)</f>
        <v>41186</v>
      </c>
      <c r="C37" s="192">
        <f>SUM(C38:C40)</f>
        <v>36004</v>
      </c>
      <c r="D37" s="190">
        <f t="shared" si="0"/>
        <v>114.39</v>
      </c>
    </row>
    <row r="38" ht="16.35" customHeight="1" spans="1:4">
      <c r="A38" s="193" t="s">
        <v>628</v>
      </c>
      <c r="B38" s="192">
        <v>36224</v>
      </c>
      <c r="C38" s="189">
        <v>32510</v>
      </c>
      <c r="D38" s="190">
        <f t="shared" si="0"/>
        <v>111.42</v>
      </c>
    </row>
    <row r="39" ht="16.35" customHeight="1" spans="1:4">
      <c r="A39" s="193" t="s">
        <v>629</v>
      </c>
      <c r="B39" s="192">
        <v>4836</v>
      </c>
      <c r="C39" s="189">
        <v>3401</v>
      </c>
      <c r="D39" s="190">
        <f t="shared" si="0"/>
        <v>142.19</v>
      </c>
    </row>
    <row r="40" ht="16.35" customHeight="1" spans="1:4">
      <c r="A40" s="193" t="s">
        <v>630</v>
      </c>
      <c r="B40" s="192">
        <v>126</v>
      </c>
      <c r="C40" s="189">
        <v>93</v>
      </c>
      <c r="D40" s="190">
        <f t="shared" si="0"/>
        <v>135.48</v>
      </c>
    </row>
    <row r="41" s="176" customFormat="1" ht="16.35" customHeight="1" spans="1:4">
      <c r="A41" s="191" t="s">
        <v>631</v>
      </c>
      <c r="B41" s="192"/>
      <c r="C41" s="189">
        <v>0</v>
      </c>
      <c r="D41" s="190"/>
    </row>
    <row r="42" ht="16.35" customHeight="1" spans="1:4">
      <c r="A42" s="193" t="s">
        <v>632</v>
      </c>
      <c r="B42" s="192"/>
      <c r="C42" s="189">
        <v>0</v>
      </c>
      <c r="D42" s="190"/>
    </row>
    <row r="43" ht="16.35" customHeight="1" spans="1:4">
      <c r="A43" s="193" t="s">
        <v>633</v>
      </c>
      <c r="B43" s="192"/>
      <c r="C43" s="189">
        <v>0</v>
      </c>
      <c r="D43" s="190"/>
    </row>
    <row r="44" s="176" customFormat="1" ht="16.35" customHeight="1" spans="1:4">
      <c r="A44" s="191" t="s">
        <v>634</v>
      </c>
      <c r="B44" s="192"/>
      <c r="C44" s="189">
        <v>49</v>
      </c>
      <c r="D44" s="190"/>
    </row>
    <row r="45" ht="16.35" customHeight="1" spans="1:4">
      <c r="A45" s="193" t="s">
        <v>635</v>
      </c>
      <c r="B45" s="192"/>
      <c r="C45" s="189">
        <v>0</v>
      </c>
      <c r="D45" s="190"/>
    </row>
    <row r="46" ht="16.35" customHeight="1" spans="1:4">
      <c r="A46" s="193" t="s">
        <v>636</v>
      </c>
      <c r="B46" s="192"/>
      <c r="C46" s="189">
        <v>0</v>
      </c>
      <c r="D46" s="190"/>
    </row>
    <row r="47" ht="16.35" customHeight="1" spans="1:4">
      <c r="A47" s="193" t="s">
        <v>637</v>
      </c>
      <c r="B47" s="192"/>
      <c r="C47" s="189">
        <v>49</v>
      </c>
      <c r="D47" s="190"/>
    </row>
    <row r="48" s="176" customFormat="1" ht="16.35" customHeight="1" spans="1:4">
      <c r="A48" s="191" t="s">
        <v>595</v>
      </c>
      <c r="B48" s="192"/>
      <c r="C48" s="189">
        <v>0</v>
      </c>
      <c r="D48" s="190"/>
    </row>
    <row r="49" ht="16.35" customHeight="1" spans="1:4">
      <c r="A49" s="193" t="s">
        <v>638</v>
      </c>
      <c r="B49" s="192"/>
      <c r="C49" s="189">
        <v>0</v>
      </c>
      <c r="D49" s="190"/>
    </row>
    <row r="50" ht="16.35" customHeight="1" spans="1:4">
      <c r="A50" s="193" t="s">
        <v>639</v>
      </c>
      <c r="B50" s="192"/>
      <c r="C50" s="189">
        <v>0</v>
      </c>
      <c r="D50" s="190"/>
    </row>
    <row r="51" s="176" customFormat="1" ht="16.35" customHeight="1" spans="1:4">
      <c r="A51" s="191" t="s">
        <v>596</v>
      </c>
      <c r="B51" s="192">
        <f>SUM(B52:B56)</f>
        <v>19678</v>
      </c>
      <c r="C51" s="192">
        <f>SUM(C52:C56)</f>
        <v>23906</v>
      </c>
      <c r="D51" s="190">
        <f t="shared" ref="D51:D56" si="1">B51/C51*100</f>
        <v>82.31</v>
      </c>
    </row>
    <row r="52" ht="16.35" customHeight="1" spans="1:4">
      <c r="A52" s="193" t="s">
        <v>640</v>
      </c>
      <c r="B52" s="192">
        <v>3584</v>
      </c>
      <c r="C52" s="189">
        <v>13458</v>
      </c>
      <c r="D52" s="190">
        <f t="shared" si="1"/>
        <v>26.63</v>
      </c>
    </row>
    <row r="53" ht="16.35" customHeight="1" spans="1:4">
      <c r="A53" s="193" t="s">
        <v>641</v>
      </c>
      <c r="B53" s="192">
        <v>97</v>
      </c>
      <c r="C53" s="189">
        <v>57</v>
      </c>
      <c r="D53" s="190">
        <f t="shared" si="1"/>
        <v>170.18</v>
      </c>
    </row>
    <row r="54" ht="16.35" customHeight="1" spans="1:4">
      <c r="A54" s="193" t="s">
        <v>642</v>
      </c>
      <c r="B54" s="192"/>
      <c r="C54" s="189">
        <v>534</v>
      </c>
      <c r="D54" s="190">
        <f t="shared" si="1"/>
        <v>0</v>
      </c>
    </row>
    <row r="55" ht="16.35" customHeight="1" spans="1:4">
      <c r="A55" s="193" t="s">
        <v>643</v>
      </c>
      <c r="B55" s="192">
        <v>11490</v>
      </c>
      <c r="C55" s="189">
        <v>8471</v>
      </c>
      <c r="D55" s="190">
        <f t="shared" si="1"/>
        <v>135.64</v>
      </c>
    </row>
    <row r="56" ht="16.35" customHeight="1" spans="1:4">
      <c r="A56" s="193" t="s">
        <v>644</v>
      </c>
      <c r="B56" s="192">
        <v>4507</v>
      </c>
      <c r="C56" s="189">
        <v>1386</v>
      </c>
      <c r="D56" s="190">
        <f t="shared" si="1"/>
        <v>325.18</v>
      </c>
    </row>
    <row r="57" s="176" customFormat="1" ht="16.35" customHeight="1" spans="1:4">
      <c r="A57" s="191" t="s">
        <v>597</v>
      </c>
      <c r="B57" s="192"/>
      <c r="C57" s="189">
        <v>0</v>
      </c>
      <c r="D57" s="190"/>
    </row>
    <row r="58" ht="16.35" customHeight="1" spans="1:4">
      <c r="A58" s="193" t="s">
        <v>645</v>
      </c>
      <c r="B58" s="192">
        <v>6775</v>
      </c>
      <c r="C58" s="189">
        <v>0</v>
      </c>
      <c r="D58" s="190"/>
    </row>
    <row r="59" ht="16.35" customHeight="1" spans="1:4">
      <c r="A59" s="193" t="s">
        <v>646</v>
      </c>
      <c r="B59" s="192"/>
      <c r="C59" s="189">
        <v>0</v>
      </c>
      <c r="D59" s="190"/>
    </row>
    <row r="60" s="176" customFormat="1" ht="16.35" customHeight="1" spans="1:4">
      <c r="A60" s="191" t="s">
        <v>598</v>
      </c>
      <c r="B60" s="192"/>
      <c r="C60" s="189">
        <v>0</v>
      </c>
      <c r="D60" s="190"/>
    </row>
    <row r="61" ht="16.35" customHeight="1" spans="1:4">
      <c r="A61" s="193" t="s">
        <v>647</v>
      </c>
      <c r="B61" s="192"/>
      <c r="C61" s="189">
        <v>0</v>
      </c>
      <c r="D61" s="190"/>
    </row>
    <row r="62" ht="16.35" customHeight="1" spans="1:4">
      <c r="A62" s="193" t="s">
        <v>648</v>
      </c>
      <c r="B62" s="192"/>
      <c r="C62" s="189">
        <v>0</v>
      </c>
      <c r="D62" s="190"/>
    </row>
    <row r="63" ht="16.35" customHeight="1" spans="1:4">
      <c r="A63" s="193" t="s">
        <v>649</v>
      </c>
      <c r="B63" s="192"/>
      <c r="C63" s="189">
        <v>0</v>
      </c>
      <c r="D63" s="190"/>
    </row>
    <row r="64" ht="16.35" customHeight="1" spans="1:4">
      <c r="A64" s="193" t="s">
        <v>650</v>
      </c>
      <c r="B64" s="192"/>
      <c r="C64" s="189">
        <v>0</v>
      </c>
      <c r="D64" s="190"/>
    </row>
    <row r="65" s="176" customFormat="1" ht="16.35" customHeight="1" spans="1:4">
      <c r="A65" s="191" t="s">
        <v>599</v>
      </c>
      <c r="B65" s="192"/>
      <c r="C65" s="189">
        <v>0</v>
      </c>
      <c r="D65" s="190"/>
    </row>
    <row r="66" ht="16.35" customHeight="1" spans="1:4">
      <c r="A66" s="193" t="s">
        <v>651</v>
      </c>
      <c r="B66" s="192"/>
      <c r="C66" s="189">
        <v>0</v>
      </c>
      <c r="D66" s="190"/>
    </row>
    <row r="67" ht="16.35" customHeight="1" spans="1:4">
      <c r="A67" s="193" t="s">
        <v>652</v>
      </c>
      <c r="B67" s="192"/>
      <c r="C67" s="189">
        <v>0</v>
      </c>
      <c r="D67" s="190"/>
    </row>
    <row r="68" s="176" customFormat="1" ht="16.35" customHeight="1" spans="1:4">
      <c r="A68" s="191" t="s">
        <v>600</v>
      </c>
      <c r="B68" s="192"/>
      <c r="C68" s="189">
        <v>0</v>
      </c>
      <c r="D68" s="190"/>
    </row>
    <row r="69" ht="16.35" customHeight="1" spans="1:4">
      <c r="A69" s="193" t="s">
        <v>653</v>
      </c>
      <c r="B69" s="192"/>
      <c r="C69" s="189">
        <v>0</v>
      </c>
      <c r="D69" s="190"/>
    </row>
    <row r="70" ht="16.35" customHeight="1" spans="1:4">
      <c r="A70" s="193" t="s">
        <v>654</v>
      </c>
      <c r="B70" s="192"/>
      <c r="C70" s="189">
        <v>0</v>
      </c>
      <c r="D70" s="190"/>
    </row>
    <row r="71" ht="16.35" customHeight="1" spans="1:4">
      <c r="A71" s="193" t="s">
        <v>655</v>
      </c>
      <c r="B71" s="192"/>
      <c r="C71" s="189">
        <v>0</v>
      </c>
      <c r="D71" s="190"/>
    </row>
    <row r="72" ht="16.35" customHeight="1" spans="1:4">
      <c r="A72" s="193" t="s">
        <v>656</v>
      </c>
      <c r="B72" s="192"/>
      <c r="C72" s="189">
        <v>0</v>
      </c>
      <c r="D72" s="190"/>
    </row>
    <row r="73" s="176" customFormat="1" ht="16.35" customHeight="1" spans="1:4">
      <c r="A73" s="191" t="s">
        <v>601</v>
      </c>
      <c r="B73" s="192">
        <f>SUM(B74:B75)</f>
        <v>31297</v>
      </c>
      <c r="C73" s="189">
        <v>27075</v>
      </c>
      <c r="D73" s="190">
        <f t="shared" ref="D73:D76" si="2">B73/C73*100</f>
        <v>115.59</v>
      </c>
    </row>
    <row r="74" ht="16.35" customHeight="1" spans="1:4">
      <c r="A74" s="193" t="s">
        <v>657</v>
      </c>
      <c r="B74" s="192"/>
      <c r="C74" s="189">
        <v>500</v>
      </c>
      <c r="D74" s="190">
        <f t="shared" si="2"/>
        <v>0</v>
      </c>
    </row>
    <row r="75" ht="16.35" customHeight="1" spans="1:4">
      <c r="A75" s="193" t="s">
        <v>658</v>
      </c>
      <c r="B75" s="192">
        <v>31297</v>
      </c>
      <c r="C75" s="189">
        <v>26575</v>
      </c>
      <c r="D75" s="190">
        <f t="shared" si="2"/>
        <v>117.77</v>
      </c>
    </row>
    <row r="76" s="176" customFormat="1" ht="16.35" customHeight="1" spans="1:4">
      <c r="A76" s="191" t="s">
        <v>602</v>
      </c>
      <c r="B76" s="192"/>
      <c r="C76" s="189">
        <v>1800</v>
      </c>
      <c r="D76" s="190">
        <f t="shared" si="2"/>
        <v>0</v>
      </c>
    </row>
    <row r="77" ht="16.35" customHeight="1" spans="1:4">
      <c r="A77" s="193" t="s">
        <v>659</v>
      </c>
      <c r="B77" s="192"/>
      <c r="C77" s="189">
        <v>0</v>
      </c>
      <c r="D77" s="190"/>
    </row>
    <row r="78" ht="16.35" customHeight="1" spans="1:4">
      <c r="A78" s="193" t="s">
        <v>660</v>
      </c>
      <c r="B78" s="192"/>
      <c r="C78" s="189">
        <v>0</v>
      </c>
      <c r="D78" s="190"/>
    </row>
    <row r="79" ht="27" customHeight="1" spans="1:4">
      <c r="A79" s="193" t="s">
        <v>661</v>
      </c>
      <c r="B79" s="192"/>
      <c r="C79" s="189">
        <v>0</v>
      </c>
      <c r="D79" s="190"/>
    </row>
    <row r="80" ht="17.4" customHeight="1" spans="1:4">
      <c r="A80" s="193" t="s">
        <v>662</v>
      </c>
      <c r="B80" s="192"/>
      <c r="C80" s="189">
        <v>1800</v>
      </c>
      <c r="D80" s="190">
        <f>B80/C80*100</f>
        <v>0</v>
      </c>
    </row>
    <row r="81" ht="24" customHeight="1" spans="1:1">
      <c r="A81" s="177" t="s">
        <v>603</v>
      </c>
    </row>
  </sheetData>
  <autoFilter ref="A4:G81">
    <extLst/>
  </autoFilter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opLeftCell="A37" workbookViewId="0">
      <selection activeCell="G54" sqref="G54"/>
    </sheetView>
  </sheetViews>
  <sheetFormatPr defaultColWidth="9" defaultRowHeight="14.25" outlineLevelCol="1"/>
  <cols>
    <col min="1" max="1" width="64.25" customWidth="1"/>
    <col min="2" max="2" width="33" customWidth="1"/>
  </cols>
  <sheetData>
    <row r="1" customFormat="1" spans="1:1">
      <c r="A1" s="12" t="s">
        <v>663</v>
      </c>
    </row>
    <row r="2" customFormat="1" ht="29.1" customHeight="1" spans="1:2">
      <c r="A2" s="166" t="s">
        <v>664</v>
      </c>
      <c r="B2" s="166"/>
    </row>
    <row r="3" customFormat="1" spans="1:2">
      <c r="A3" s="167"/>
      <c r="B3" s="168" t="s">
        <v>665</v>
      </c>
    </row>
    <row r="4" customFormat="1" ht="19.7" customHeight="1" spans="1:2">
      <c r="A4" s="169" t="s">
        <v>666</v>
      </c>
      <c r="B4" s="90" t="s">
        <v>667</v>
      </c>
    </row>
    <row r="5" customFormat="1" ht="16.7" customHeight="1" spans="1:2">
      <c r="A5" s="170" t="s">
        <v>668</v>
      </c>
      <c r="B5" s="171">
        <v>0</v>
      </c>
    </row>
    <row r="6" customFormat="1" ht="16.7" customHeight="1" spans="1:2">
      <c r="A6" s="172" t="s">
        <v>669</v>
      </c>
      <c r="B6" s="171">
        <v>0</v>
      </c>
    </row>
    <row r="7" customFormat="1" ht="16.7" customHeight="1" spans="1:2">
      <c r="A7" s="172" t="s">
        <v>670</v>
      </c>
      <c r="B7" s="171">
        <v>0</v>
      </c>
    </row>
    <row r="8" customFormat="1" ht="16.7" customHeight="1" spans="1:2">
      <c r="A8" s="172" t="s">
        <v>671</v>
      </c>
      <c r="B8" s="171">
        <v>0</v>
      </c>
    </row>
    <row r="9" customFormat="1" ht="16.7" customHeight="1" spans="1:2">
      <c r="A9" s="170" t="s">
        <v>672</v>
      </c>
      <c r="B9" s="171">
        <v>0</v>
      </c>
    </row>
    <row r="10" customFormat="1" ht="16.7" customHeight="1" spans="1:2">
      <c r="A10" s="172" t="s">
        <v>673</v>
      </c>
      <c r="B10" s="171">
        <v>0</v>
      </c>
    </row>
    <row r="11" customFormat="1" ht="16.7" customHeight="1" spans="1:2">
      <c r="A11" s="172" t="s">
        <v>674</v>
      </c>
      <c r="B11" s="171">
        <v>0</v>
      </c>
    </row>
    <row r="12" customFormat="1" ht="16.7" customHeight="1" spans="1:2">
      <c r="A12" s="172" t="s">
        <v>675</v>
      </c>
      <c r="B12" s="171">
        <v>0</v>
      </c>
    </row>
    <row r="13" customFormat="1" ht="16.7" customHeight="1" spans="1:2">
      <c r="A13" s="172" t="s">
        <v>676</v>
      </c>
      <c r="B13" s="171">
        <v>0</v>
      </c>
    </row>
    <row r="14" customFormat="1" ht="16.7" customHeight="1" spans="1:2">
      <c r="A14" s="172" t="s">
        <v>677</v>
      </c>
      <c r="B14" s="171">
        <v>0</v>
      </c>
    </row>
    <row r="15" customFormat="1" ht="16.7" customHeight="1" spans="1:2">
      <c r="A15" s="172" t="s">
        <v>678</v>
      </c>
      <c r="B15" s="171">
        <v>0</v>
      </c>
    </row>
    <row r="16" customFormat="1" ht="16.7" customHeight="1" spans="1:2">
      <c r="A16" s="172" t="s">
        <v>679</v>
      </c>
      <c r="B16" s="171">
        <v>0</v>
      </c>
    </row>
    <row r="17" customFormat="1" ht="16.7" customHeight="1" spans="1:2">
      <c r="A17" s="172" t="s">
        <v>680</v>
      </c>
      <c r="B17" s="171">
        <v>0</v>
      </c>
    </row>
    <row r="18" customFormat="1" ht="16.7" customHeight="1" spans="1:2">
      <c r="A18" s="172" t="s">
        <v>681</v>
      </c>
      <c r="B18" s="171">
        <v>0</v>
      </c>
    </row>
    <row r="19" customFormat="1" ht="16.7" customHeight="1" spans="1:2">
      <c r="A19" s="173" t="s">
        <v>682</v>
      </c>
      <c r="B19" s="171">
        <v>0</v>
      </c>
    </row>
    <row r="20" customFormat="1" ht="16.7" customHeight="1" spans="1:2">
      <c r="A20" s="172" t="s">
        <v>683</v>
      </c>
      <c r="B20" s="171">
        <v>0</v>
      </c>
    </row>
    <row r="21" customFormat="1" ht="16.7" customHeight="1" spans="1:2">
      <c r="A21" s="172" t="s">
        <v>684</v>
      </c>
      <c r="B21" s="171">
        <v>0</v>
      </c>
    </row>
    <row r="22" customFormat="1" ht="16.7" customHeight="1" spans="1:2">
      <c r="A22" s="172" t="s">
        <v>685</v>
      </c>
      <c r="B22" s="171">
        <v>0</v>
      </c>
    </row>
    <row r="23" customFormat="1" ht="16.7" customHeight="1" spans="1:2">
      <c r="A23" s="172" t="s">
        <v>686</v>
      </c>
      <c r="B23" s="171">
        <v>0</v>
      </c>
    </row>
    <row r="24" customFormat="1" ht="16.7" customHeight="1" spans="1:2">
      <c r="A24" s="172" t="s">
        <v>687</v>
      </c>
      <c r="B24" s="171">
        <v>0</v>
      </c>
    </row>
    <row r="25" customFormat="1" ht="16.7" customHeight="1" spans="1:2">
      <c r="A25" s="170" t="s">
        <v>688</v>
      </c>
      <c r="B25" s="171">
        <v>0</v>
      </c>
    </row>
    <row r="26" customFormat="1" ht="16.7" customHeight="1" spans="1:2">
      <c r="A26" s="172" t="s">
        <v>689</v>
      </c>
      <c r="B26" s="171">
        <v>0</v>
      </c>
    </row>
    <row r="27" customFormat="1" ht="16.7" customHeight="1" spans="1:2">
      <c r="A27" s="172" t="s">
        <v>690</v>
      </c>
      <c r="B27" s="171">
        <v>0</v>
      </c>
    </row>
    <row r="28" customFormat="1" ht="16.7" customHeight="1" spans="1:2">
      <c r="A28" s="172" t="s">
        <v>691</v>
      </c>
      <c r="B28" s="171">
        <v>0</v>
      </c>
    </row>
    <row r="29" customFormat="1" ht="16.7" customHeight="1" spans="1:2">
      <c r="A29" s="172" t="s">
        <v>690</v>
      </c>
      <c r="B29" s="171">
        <v>0</v>
      </c>
    </row>
    <row r="30" customFormat="1" ht="16.7" customHeight="1" spans="1:2">
      <c r="A30" s="172" t="s">
        <v>692</v>
      </c>
      <c r="B30" s="171">
        <v>0</v>
      </c>
    </row>
    <row r="31" customFormat="1" ht="16.7" customHeight="1" spans="1:2">
      <c r="A31" s="172" t="s">
        <v>690</v>
      </c>
      <c r="B31" s="171">
        <v>0</v>
      </c>
    </row>
    <row r="32" customFormat="1" ht="16.7" customHeight="1" spans="1:2">
      <c r="A32" s="172" t="s">
        <v>693</v>
      </c>
      <c r="B32" s="171">
        <v>0</v>
      </c>
    </row>
    <row r="33" customFormat="1" ht="16.7" customHeight="1" spans="1:2">
      <c r="A33" s="172" t="s">
        <v>690</v>
      </c>
      <c r="B33" s="171">
        <v>0</v>
      </c>
    </row>
    <row r="34" customFormat="1" ht="16.7" customHeight="1" spans="1:2">
      <c r="A34" s="172" t="s">
        <v>694</v>
      </c>
      <c r="B34" s="171">
        <v>0</v>
      </c>
    </row>
    <row r="35" customFormat="1" ht="16.7" customHeight="1" spans="1:2">
      <c r="A35" s="172" t="s">
        <v>690</v>
      </c>
      <c r="B35" s="171">
        <v>0</v>
      </c>
    </row>
    <row r="36" customFormat="1" ht="16.7" customHeight="1" spans="1:2">
      <c r="A36" s="172" t="s">
        <v>695</v>
      </c>
      <c r="B36" s="171">
        <v>0</v>
      </c>
    </row>
    <row r="37" customFormat="1" ht="16.7" customHeight="1" spans="1:2">
      <c r="A37" s="172" t="s">
        <v>690</v>
      </c>
      <c r="B37" s="171">
        <v>0</v>
      </c>
    </row>
    <row r="38" customFormat="1" ht="16.7" customHeight="1" spans="1:2">
      <c r="A38" s="172" t="s">
        <v>696</v>
      </c>
      <c r="B38" s="171">
        <v>0</v>
      </c>
    </row>
    <row r="39" customFormat="1" ht="16.7" customHeight="1" spans="1:2">
      <c r="A39" s="172" t="s">
        <v>690</v>
      </c>
      <c r="B39" s="171">
        <v>0</v>
      </c>
    </row>
    <row r="40" customFormat="1" ht="16.7" customHeight="1" spans="1:2">
      <c r="A40" s="172" t="s">
        <v>697</v>
      </c>
      <c r="B40" s="171">
        <v>0</v>
      </c>
    </row>
    <row r="41" customFormat="1" ht="16.7" customHeight="1" spans="1:2">
      <c r="A41" s="172" t="s">
        <v>690</v>
      </c>
      <c r="B41" s="171">
        <v>0</v>
      </c>
    </row>
    <row r="42" customFormat="1" ht="16.7" customHeight="1" spans="1:2">
      <c r="A42" s="172" t="s">
        <v>698</v>
      </c>
      <c r="B42" s="171">
        <v>0</v>
      </c>
    </row>
    <row r="43" customFormat="1" ht="16.7" customHeight="1" spans="1:2">
      <c r="A43" s="172" t="s">
        <v>690</v>
      </c>
      <c r="B43" s="171">
        <v>0</v>
      </c>
    </row>
    <row r="44" customFormat="1" ht="16.7" customHeight="1" spans="1:2">
      <c r="A44" s="172" t="s">
        <v>699</v>
      </c>
      <c r="B44" s="171">
        <v>0</v>
      </c>
    </row>
    <row r="45" customFormat="1" ht="16.7" customHeight="1" spans="1:2">
      <c r="A45" s="172" t="s">
        <v>690</v>
      </c>
      <c r="B45" s="171">
        <v>0</v>
      </c>
    </row>
    <row r="46" customFormat="1" ht="16.7" customHeight="1" spans="1:2">
      <c r="A46" s="172" t="s">
        <v>700</v>
      </c>
      <c r="B46" s="171">
        <v>0</v>
      </c>
    </row>
    <row r="47" customFormat="1" ht="16.7" customHeight="1" spans="1:2">
      <c r="A47" s="172" t="s">
        <v>690</v>
      </c>
      <c r="B47" s="171">
        <v>0</v>
      </c>
    </row>
    <row r="48" customFormat="1" ht="16.7" customHeight="1" spans="1:2">
      <c r="A48" s="172" t="s">
        <v>701</v>
      </c>
      <c r="B48" s="171">
        <v>0</v>
      </c>
    </row>
    <row r="49" customFormat="1" ht="16.7" customHeight="1" spans="1:2">
      <c r="A49" s="172" t="s">
        <v>690</v>
      </c>
      <c r="B49" s="171">
        <v>0</v>
      </c>
    </row>
    <row r="50" customFormat="1" ht="16.7" customHeight="1" spans="1:2">
      <c r="A50" s="172" t="s">
        <v>702</v>
      </c>
      <c r="B50" s="171">
        <v>0</v>
      </c>
    </row>
    <row r="51" customFormat="1" ht="16.7" customHeight="1" spans="1:2">
      <c r="A51" s="172" t="s">
        <v>690</v>
      </c>
      <c r="B51" s="171">
        <v>0</v>
      </c>
    </row>
    <row r="52" customFormat="1" ht="16.7" customHeight="1" spans="1:2">
      <c r="A52" s="172" t="s">
        <v>703</v>
      </c>
      <c r="B52" s="171">
        <v>0</v>
      </c>
    </row>
    <row r="53" customFormat="1" ht="16.7" customHeight="1" spans="1:2">
      <c r="A53" s="172" t="s">
        <v>690</v>
      </c>
      <c r="B53" s="171">
        <v>0</v>
      </c>
    </row>
    <row r="54" customFormat="1" ht="16.7" customHeight="1" spans="1:2">
      <c r="A54" s="172" t="s">
        <v>704</v>
      </c>
      <c r="B54" s="171">
        <v>0</v>
      </c>
    </row>
    <row r="55" customFormat="1" ht="16.7" customHeight="1" spans="1:2">
      <c r="A55" s="172" t="s">
        <v>690</v>
      </c>
      <c r="B55" s="171">
        <v>0</v>
      </c>
    </row>
    <row r="56" customFormat="1" ht="16.7" customHeight="1" spans="1:2">
      <c r="A56" s="172" t="s">
        <v>705</v>
      </c>
      <c r="B56" s="171">
        <v>0</v>
      </c>
    </row>
    <row r="57" customFormat="1" ht="16.7" customHeight="1" spans="1:2">
      <c r="A57" s="172" t="s">
        <v>690</v>
      </c>
      <c r="B57" s="171">
        <v>0</v>
      </c>
    </row>
    <row r="58" customFormat="1" ht="16.7" customHeight="1" spans="1:2">
      <c r="A58" s="172" t="s">
        <v>706</v>
      </c>
      <c r="B58" s="171">
        <v>0</v>
      </c>
    </row>
    <row r="59" customFormat="1" ht="16.7" customHeight="1" spans="1:2">
      <c r="A59" s="172" t="s">
        <v>690</v>
      </c>
      <c r="B59" s="171">
        <v>0</v>
      </c>
    </row>
    <row r="60" customFormat="1" ht="16.7" customHeight="1" spans="1:2">
      <c r="A60" s="172" t="s">
        <v>707</v>
      </c>
      <c r="B60" s="171">
        <v>0</v>
      </c>
    </row>
    <row r="61" customFormat="1" ht="16.7" customHeight="1" spans="1:2">
      <c r="A61" s="172" t="s">
        <v>690</v>
      </c>
      <c r="B61" s="171">
        <v>0</v>
      </c>
    </row>
    <row r="62" customFormat="1" ht="16.7" customHeight="1" spans="1:2">
      <c r="A62" s="172" t="s">
        <v>708</v>
      </c>
      <c r="B62" s="171">
        <v>0</v>
      </c>
    </row>
    <row r="63" customFormat="1" ht="18.75" customHeight="1" spans="1:2">
      <c r="A63" s="174" t="s">
        <v>709</v>
      </c>
      <c r="B63" s="171">
        <v>0</v>
      </c>
    </row>
    <row r="64" customFormat="1" ht="29" customHeight="1" spans="1:2">
      <c r="A64" s="175" t="s">
        <v>710</v>
      </c>
      <c r="B64" s="175"/>
    </row>
  </sheetData>
  <mergeCells count="2">
    <mergeCell ref="A2:B2"/>
    <mergeCell ref="A64:B64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workbookViewId="0">
      <selection activeCell="H13" sqref="H13"/>
    </sheetView>
  </sheetViews>
  <sheetFormatPr defaultColWidth="9" defaultRowHeight="14.25"/>
  <cols>
    <col min="1" max="1" width="19.875" style="158" customWidth="1"/>
    <col min="2" max="2" width="17.25" style="158" customWidth="1"/>
    <col min="3" max="3" width="14.125" style="158" customWidth="1"/>
    <col min="4" max="4" width="17.375" style="158" customWidth="1"/>
    <col min="5" max="5" width="15.75" style="158" customWidth="1"/>
    <col min="6" max="16384" width="9" style="158"/>
  </cols>
  <sheetData>
    <row r="1" spans="1:16384">
      <c r="A1" s="12" t="s">
        <v>711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  <c r="XFD1" s="12"/>
    </row>
    <row r="2" s="158" customFormat="1" ht="54.75" customHeight="1" spans="1:5">
      <c r="A2" s="159" t="s">
        <v>712</v>
      </c>
      <c r="B2" s="159"/>
      <c r="C2" s="159"/>
      <c r="D2" s="159"/>
      <c r="E2" s="159"/>
    </row>
    <row r="3" s="158" customFormat="1" ht="21" customHeight="1" spans="1:5">
      <c r="A3" s="160"/>
      <c r="B3" s="160"/>
      <c r="C3" s="160"/>
      <c r="D3" s="160"/>
      <c r="E3" s="161" t="s">
        <v>57</v>
      </c>
    </row>
    <row r="4" s="158" customFormat="1" ht="24" customHeight="1" spans="1:5">
      <c r="A4" s="162" t="s">
        <v>713</v>
      </c>
      <c r="B4" s="162" t="s">
        <v>714</v>
      </c>
      <c r="C4" s="162" t="s">
        <v>715</v>
      </c>
      <c r="D4" s="162" t="s">
        <v>716</v>
      </c>
      <c r="E4" s="162" t="s">
        <v>717</v>
      </c>
    </row>
    <row r="5" s="158" customFormat="1" ht="24" customHeight="1" spans="1:5">
      <c r="A5" s="163" t="s">
        <v>718</v>
      </c>
      <c r="B5" s="163">
        <v>0</v>
      </c>
      <c r="C5" s="163">
        <v>0</v>
      </c>
      <c r="D5" s="163">
        <v>0</v>
      </c>
      <c r="E5" s="163">
        <v>0</v>
      </c>
    </row>
    <row r="6" s="158" customFormat="1" ht="24" customHeight="1" spans="1:5">
      <c r="A6" s="163" t="s">
        <v>718</v>
      </c>
      <c r="B6" s="163">
        <v>0</v>
      </c>
      <c r="C6" s="163">
        <v>0</v>
      </c>
      <c r="D6" s="163">
        <v>0</v>
      </c>
      <c r="E6" s="163">
        <v>0</v>
      </c>
    </row>
    <row r="7" s="158" customFormat="1" ht="24" customHeight="1" spans="1:5">
      <c r="A7" s="163" t="s">
        <v>718</v>
      </c>
      <c r="B7" s="163">
        <v>0</v>
      </c>
      <c r="C7" s="163">
        <v>0</v>
      </c>
      <c r="D7" s="163">
        <v>0</v>
      </c>
      <c r="E7" s="163">
        <v>0</v>
      </c>
    </row>
    <row r="8" s="158" customFormat="1" ht="24" customHeight="1" spans="1:5">
      <c r="A8" s="163" t="s">
        <v>718</v>
      </c>
      <c r="B8" s="163">
        <v>0</v>
      </c>
      <c r="C8" s="163">
        <v>0</v>
      </c>
      <c r="D8" s="163">
        <v>0</v>
      </c>
      <c r="E8" s="163">
        <v>0</v>
      </c>
    </row>
    <row r="9" s="158" customFormat="1" ht="24" customHeight="1" spans="1:5">
      <c r="A9" s="163" t="s">
        <v>718</v>
      </c>
      <c r="B9" s="163">
        <v>0</v>
      </c>
      <c r="C9" s="163">
        <v>0</v>
      </c>
      <c r="D9" s="163">
        <v>0</v>
      </c>
      <c r="E9" s="163">
        <v>0</v>
      </c>
    </row>
    <row r="10" s="158" customFormat="1" ht="24" customHeight="1" spans="1:5">
      <c r="A10" s="163" t="s">
        <v>718</v>
      </c>
      <c r="B10" s="163">
        <v>0</v>
      </c>
      <c r="C10" s="163">
        <v>0</v>
      </c>
      <c r="D10" s="163">
        <v>0</v>
      </c>
      <c r="E10" s="163">
        <v>0</v>
      </c>
    </row>
    <row r="11" s="158" customFormat="1" ht="24" customHeight="1" spans="1:5">
      <c r="A11" s="163" t="s">
        <v>718</v>
      </c>
      <c r="B11" s="163">
        <v>0</v>
      </c>
      <c r="C11" s="163">
        <v>0</v>
      </c>
      <c r="D11" s="163">
        <v>0</v>
      </c>
      <c r="E11" s="163">
        <v>0</v>
      </c>
    </row>
    <row r="12" s="158" customFormat="1" ht="24" customHeight="1" spans="1:5">
      <c r="A12" s="163" t="s">
        <v>718</v>
      </c>
      <c r="B12" s="163">
        <v>0</v>
      </c>
      <c r="C12" s="163">
        <v>0</v>
      </c>
      <c r="D12" s="163">
        <v>0</v>
      </c>
      <c r="E12" s="163">
        <v>0</v>
      </c>
    </row>
    <row r="13" s="158" customFormat="1" ht="24" customHeight="1" spans="1:5">
      <c r="A13" s="163" t="s">
        <v>718</v>
      </c>
      <c r="B13" s="163">
        <v>0</v>
      </c>
      <c r="C13" s="163">
        <v>0</v>
      </c>
      <c r="D13" s="163">
        <v>0</v>
      </c>
      <c r="E13" s="163">
        <v>0</v>
      </c>
    </row>
    <row r="14" s="158" customFormat="1" ht="24" customHeight="1" spans="1:5">
      <c r="A14" s="163" t="s">
        <v>718</v>
      </c>
      <c r="B14" s="163">
        <v>0</v>
      </c>
      <c r="C14" s="163">
        <v>0</v>
      </c>
      <c r="D14" s="163">
        <v>0</v>
      </c>
      <c r="E14" s="163">
        <v>0</v>
      </c>
    </row>
    <row r="15" s="158" customFormat="1" ht="24" customHeight="1" spans="1:5">
      <c r="A15" s="163" t="s">
        <v>719</v>
      </c>
      <c r="B15" s="163">
        <v>0</v>
      </c>
      <c r="C15" s="163">
        <v>0</v>
      </c>
      <c r="D15" s="163">
        <v>0</v>
      </c>
      <c r="E15" s="163">
        <v>0</v>
      </c>
    </row>
    <row r="16" s="158" customFormat="1" ht="24" customHeight="1" spans="1:5">
      <c r="A16" s="162" t="s">
        <v>606</v>
      </c>
      <c r="B16" s="163">
        <v>0</v>
      </c>
      <c r="C16" s="163">
        <v>0</v>
      </c>
      <c r="D16" s="163">
        <v>0</v>
      </c>
      <c r="E16" s="163">
        <v>0</v>
      </c>
    </row>
    <row r="17" s="158" customFormat="1" ht="32" customHeight="1" spans="1:5">
      <c r="A17" s="164" t="s">
        <v>710</v>
      </c>
      <c r="B17" s="164"/>
      <c r="C17" s="165"/>
      <c r="D17" s="165"/>
      <c r="E17" s="165"/>
    </row>
  </sheetData>
  <mergeCells count="2">
    <mergeCell ref="A2:E2"/>
    <mergeCell ref="A17:E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小宅</cp:lastModifiedBy>
  <dcterms:created xsi:type="dcterms:W3CDTF">2008-01-10T09:59:00Z</dcterms:created>
  <cp:lastPrinted>2018-01-04T03:05:00Z</cp:lastPrinted>
  <dcterms:modified xsi:type="dcterms:W3CDTF">2023-02-18T10:52:37Z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628C68E920014FB689E441EAAC06FB58</vt:lpwstr>
  </property>
</Properties>
</file>