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50" firstSheet="4" activeTab="4"/>
  </bookViews>
  <sheets>
    <sheet name="指挥部对比表" sheetId="7" state="hidden" r:id="rId1"/>
    <sheet name="责任单位对比" sheetId="6" state="hidden" r:id="rId2"/>
    <sheet name="县领导挂钩项目情况" sheetId="8" state="hidden" r:id="rId3"/>
    <sheet name="县重点 (按2018年原则分指挥部)" sheetId="11" state="hidden" r:id="rId4"/>
    <sheet name="县重点" sheetId="1" r:id="rId5"/>
    <sheet name="指挥部挂钩联系情况  新" sheetId="12" state="hidden" r:id="rId6"/>
    <sheet name="县领导挂钩项目" sheetId="14" state="hidden" r:id="rId7"/>
    <sheet name="县领导挂钩项目统计表" sheetId="15" state="hidden" r:id="rId8"/>
    <sheet name="责任单位情况(新)" sheetId="13" state="hidden" r:id="rId9"/>
    <sheet name="市重点" sheetId="16" r:id="rId10"/>
    <sheet name="省重点" sheetId="18" r:id="rId11"/>
    <sheet name="固投" sheetId="17" r:id="rId12"/>
    <sheet name="1110调研项目" sheetId="19" r:id="rId13"/>
  </sheets>
  <definedNames>
    <definedName name="_xlnm._FilterDatabase" localSheetId="1" hidden="1">责任单位对比!$A$4:$HZ$31</definedName>
    <definedName name="_xlnm._FilterDatabase" localSheetId="3" hidden="1">'县重点 (按2018年原则分指挥部)'!$A$7:$AZ$109</definedName>
    <definedName name="_xlnm._FilterDatabase" localSheetId="4" hidden="1">县重点!$A$5:$L$208</definedName>
    <definedName name="_xlnm._FilterDatabase" localSheetId="9" hidden="1">市重点!$A$5:$AB$59</definedName>
    <definedName name="_xlnm._FilterDatabase" localSheetId="10" hidden="1">省重点!$A$5:$AB$21</definedName>
    <definedName name="_xlnm._FilterDatabase" localSheetId="8" hidden="1">'责任单位情况(新)'!$A$3:$HM$25</definedName>
    <definedName name="_xlnm.Print_Area" localSheetId="6">县领导挂钩项目!$A$1:$D$128</definedName>
    <definedName name="_xlnm.Print_Area" localSheetId="2">县领导挂钩项目情况!$A$1:$E$56</definedName>
    <definedName name="_xlnm.Print_Area" localSheetId="7">县领导挂钩项目统计表!$A$1:$F$52</definedName>
    <definedName name="_xlnm.Print_Area" localSheetId="3">'县重点 (按2018年原则分指挥部)'!$A$1:$AK$109</definedName>
    <definedName name="_xlnm.Print_Area" localSheetId="1">责任单位对比!$A$1:$Q$31</definedName>
    <definedName name="_xlnm.Print_Area" localSheetId="8">'责任单位情况(新)'!$A$1:$T$28</definedName>
    <definedName name="_xlnm.Print_Area" localSheetId="0">指挥部对比表!$A$1:$O$14</definedName>
    <definedName name="_xlnm.Print_Area" localSheetId="5">'指挥部挂钩联系情况  新'!$A$1:$S$14</definedName>
    <definedName name="_xlnm.Print_Titles" localSheetId="9">市重点!$3:$5</definedName>
    <definedName name="_xlnm.Print_Titles" localSheetId="6">县领导挂钩项目!$3:$3</definedName>
    <definedName name="_xlnm.Print_Titles" localSheetId="7">县领导挂钩项目统计表!$3:$3</definedName>
    <definedName name="_xlnm.Print_Titles" localSheetId="4">县重点!$3:$5</definedName>
    <definedName name="_xlnm.Print_Titles" localSheetId="3">'县重点 (按2018年原则分指挥部)'!$5:$7</definedName>
    <definedName name="_xlnm.Print_Titles" localSheetId="1">责任单位对比!$3:$5</definedName>
    <definedName name="_xlnm.Print_Titles" localSheetId="8">'责任单位情况(新)'!$3:$6</definedName>
  </definedNames>
  <calcPr calcId="144525"/>
</workbook>
</file>

<file path=xl/sharedStrings.xml><?xml version="1.0" encoding="utf-8"?>
<sst xmlns="http://schemas.openxmlformats.org/spreadsheetml/2006/main" count="4264" uniqueCount="1350">
  <si>
    <t>附件1</t>
  </si>
  <si>
    <t>申报2019年市重点项目按指挥部汇总情况对比表</t>
  </si>
  <si>
    <t>责任单位</t>
  </si>
  <si>
    <t>2019年初步申报情况</t>
  </si>
  <si>
    <t>2018年安排情况</t>
  </si>
  <si>
    <t>2019年与2018年对比情况</t>
  </si>
  <si>
    <t>备注</t>
  </si>
  <si>
    <t>项目数</t>
  </si>
  <si>
    <t>项目总投资
（亿元）</t>
  </si>
  <si>
    <t>年度计划投资
（亿元）</t>
  </si>
  <si>
    <t>年度计划投资（亿元）</t>
  </si>
  <si>
    <t>计划投资
（亿元）</t>
  </si>
  <si>
    <t>增减</t>
  </si>
  <si>
    <t>比增</t>
  </si>
  <si>
    <t>合计</t>
  </si>
  <si>
    <t>罗源湾退养指挥部</t>
  </si>
  <si>
    <t>霍口水库及引水工程建设指挥部</t>
  </si>
  <si>
    <t>城乡统筹建设指挥部</t>
  </si>
  <si>
    <t>中心城区及北岸港区建设指挥部</t>
  </si>
  <si>
    <t>开发区建设指挥部</t>
  </si>
  <si>
    <t>西北线建设指挥部</t>
  </si>
  <si>
    <t>海洋经济建设指挥部</t>
  </si>
  <si>
    <t>附件2</t>
  </si>
  <si>
    <t>罗源县2019年重点建设项目按责任单位汇总表</t>
  </si>
  <si>
    <t>序号</t>
  </si>
  <si>
    <t>建议再       增加2019年度投资                            （亿元）</t>
  </si>
  <si>
    <t>11.1增报投资</t>
  </si>
  <si>
    <t>市要求2019年安排目标还差</t>
  </si>
  <si>
    <t>总投资
（亿元）</t>
  </si>
  <si>
    <t>年度投资（亿元）</t>
  </si>
  <si>
    <t>总投资（亿元）</t>
  </si>
  <si>
    <t>今日增报投资</t>
  </si>
  <si>
    <t>市重点</t>
  </si>
  <si>
    <t>福州台商投资区管委会</t>
  </si>
  <si>
    <t>开发区管委会</t>
  </si>
  <si>
    <t>凤山镇</t>
  </si>
  <si>
    <t>松山镇</t>
  </si>
  <si>
    <t>碧里乡</t>
  </si>
  <si>
    <t>鉴江镇</t>
  </si>
  <si>
    <t>起步镇</t>
  </si>
  <si>
    <t>洪洋乡</t>
  </si>
  <si>
    <t>中房镇</t>
  </si>
  <si>
    <t>白塔乡</t>
  </si>
  <si>
    <t>西兰乡</t>
  </si>
  <si>
    <t>飞竹镇</t>
  </si>
  <si>
    <t>霍口乡</t>
  </si>
  <si>
    <t>无</t>
  </si>
  <si>
    <t>岐阳旧改指挥部</t>
  </si>
  <si>
    <t>交通运输局</t>
  </si>
  <si>
    <t>住建局</t>
  </si>
  <si>
    <t>水利局</t>
  </si>
  <si>
    <t>卫计局</t>
  </si>
  <si>
    <t>民政局</t>
  </si>
  <si>
    <t>教育局</t>
  </si>
  <si>
    <t>供电公司</t>
  </si>
  <si>
    <t>附件4</t>
  </si>
  <si>
    <t>建议县领导挂钩联系市重点项目情况</t>
  </si>
  <si>
    <t>县责任
领导</t>
  </si>
  <si>
    <t>挂钩
项目数</t>
  </si>
  <si>
    <t>项目名称</t>
  </si>
  <si>
    <t>所在项目指挥部</t>
  </si>
  <si>
    <t>董志干
徐  超</t>
  </si>
  <si>
    <t>香山小镇花园A区</t>
  </si>
  <si>
    <t>香山小镇花园B区</t>
  </si>
  <si>
    <t>余家塘旧屋户区改造（东方星城）</t>
  </si>
  <si>
    <t>李小荣</t>
  </si>
  <si>
    <t>新型环保建材家居项目</t>
  </si>
  <si>
    <t>李小荣
易建勤
蒋金狮
吴  敏                                于红旗</t>
  </si>
  <si>
    <t>福州霍口大型水库</t>
  </si>
  <si>
    <t>刘必霖</t>
  </si>
  <si>
    <t>福州鉴江海洋生物产业园</t>
  </si>
  <si>
    <t>宝钢德盛二期项目</t>
  </si>
  <si>
    <t>炼钢品种结构调整技术改造</t>
  </si>
  <si>
    <t>炉卷轧机生产线</t>
  </si>
  <si>
    <t>刘必霖
徐  超</t>
  </si>
  <si>
    <t>罗源县岐阳片区棚户（旧屋）区改造工程一期</t>
  </si>
  <si>
    <t>罗源县岐阳片区棚户（旧屋）区改造工程二期</t>
  </si>
  <si>
    <t>罗源县岐阳片区棚户（旧屋）区改造工程三期</t>
  </si>
  <si>
    <t>兰可明</t>
  </si>
  <si>
    <t>年产5万吨新能源生物质固体成型燃料项目</t>
  </si>
  <si>
    <t>年产3万吨HDPE双壁波纹管项目</t>
  </si>
  <si>
    <t>年产5000吨混合型微生物饲料添加剂项目</t>
  </si>
  <si>
    <t>黄文华</t>
  </si>
  <si>
    <t>鉴江海洋牧场一期</t>
  </si>
  <si>
    <t>西洋村特色花卉苗木基地建设项目</t>
  </si>
  <si>
    <t>黄文华
蒋金狮</t>
  </si>
  <si>
    <t>罗源县昌西（曹垅）水库工程</t>
  </si>
  <si>
    <t>鉴江镇井水村白对虾智能工厂化养殖项目</t>
  </si>
  <si>
    <t>林家枢</t>
  </si>
  <si>
    <t>中房生态农业田园综合体</t>
  </si>
  <si>
    <t>黄元祥</t>
  </si>
  <si>
    <t>罗源湾融道创意园项目</t>
  </si>
  <si>
    <t>何瑞强</t>
  </si>
  <si>
    <t>罗源县医院改扩建</t>
  </si>
  <si>
    <t>郑育新</t>
  </si>
  <si>
    <t>福州港罗源湾港区淡头作业区9#-11#泊位及仓储工程</t>
  </si>
  <si>
    <t>七境堂茶业项目</t>
  </si>
  <si>
    <t>104国道罗源五里至白塔段公路改线工程</t>
  </si>
  <si>
    <t>滨海大通道228国道罗源碧里至鉴江公路</t>
  </si>
  <si>
    <t>104国道迹头至渡头（江滨北路）路面改造工程</t>
  </si>
  <si>
    <t>蒋金狮</t>
  </si>
  <si>
    <t>休闲渔业旅游开发综合项目</t>
  </si>
  <si>
    <t>铁香炉水库工程</t>
  </si>
  <si>
    <t>林  颖</t>
  </si>
  <si>
    <t>新型建筑材料产业园项目</t>
  </si>
  <si>
    <t>徐  超</t>
  </si>
  <si>
    <t>罗源城乡环卫一体化项目</t>
  </si>
  <si>
    <t>罗源县罗中路改造扩建工程</t>
  </si>
  <si>
    <t>罗源县城北排水改造工程</t>
  </si>
  <si>
    <t>罗源城区道路及排水系统工程</t>
  </si>
  <si>
    <t>罗源南溪、起步溪截污工程</t>
  </si>
  <si>
    <t>罗源南溪、起步溪河道治理及景观工程</t>
  </si>
  <si>
    <t>陈启辉</t>
  </si>
  <si>
    <t>罗源金闽烟叶二期项目</t>
  </si>
  <si>
    <t>罗源吕洞畲族风情休闲度假园</t>
  </si>
  <si>
    <t>蒋仁正</t>
  </si>
  <si>
    <t>锦源纺织项目</t>
  </si>
  <si>
    <t>陈明娟</t>
  </si>
  <si>
    <t>年产150万吨废弃石粉综合利用项目</t>
  </si>
  <si>
    <t>林桂强</t>
  </si>
  <si>
    <t>福建澳蓝空调科技有限公司制冷设备工业园项目</t>
  </si>
  <si>
    <t>聚烯烃医用薄膜罗源湾生产基地建设项目</t>
  </si>
  <si>
    <t>金属铝制品项目</t>
  </si>
  <si>
    <t>智能成套装备生产项目</t>
  </si>
  <si>
    <t>年产5000万件柴油发电机组/马达定转子冲片及配件项目</t>
  </si>
  <si>
    <t>李  军</t>
  </si>
  <si>
    <t>福州台商投资区扩区松山片区基础设施建设项目</t>
  </si>
  <si>
    <t>倪德锦</t>
  </si>
  <si>
    <t>全球智能应急电源发电机组项目</t>
  </si>
  <si>
    <t>范永刚</t>
  </si>
  <si>
    <t>罗源湾开发区松山片区大小获防洪排涝工程（台商投资红线外）</t>
  </si>
  <si>
    <t>罗源喷墨薄型高档墙地砖生产项目</t>
  </si>
  <si>
    <t>罗源闽光综合原料场改造项目（一期）</t>
  </si>
  <si>
    <t>闽光物联云商项目（一期）</t>
  </si>
  <si>
    <t>沪邦装配式建筑产业项目一期</t>
  </si>
  <si>
    <t>附件3</t>
  </si>
  <si>
    <t>罗源县2019年县重点建设项目责任分工表（征求意见稿）</t>
  </si>
  <si>
    <t>填报单位：                                                                    时间：        年    月    日</t>
  </si>
  <si>
    <t>填报单位（须盖章）：                                      时间：        年    月    日</t>
  </si>
  <si>
    <t>标注★为省重点项目▲为市重点项目</t>
  </si>
  <si>
    <t>续列或新申报</t>
  </si>
  <si>
    <t>申报建设阶段</t>
  </si>
  <si>
    <t>行业</t>
  </si>
  <si>
    <t>项目所在地</t>
  </si>
  <si>
    <t>建设内容及规模</t>
  </si>
  <si>
    <t>建设年限</t>
  </si>
  <si>
    <t>总投资
(万元)</t>
  </si>
  <si>
    <t>资金来源
（万元）</t>
  </si>
  <si>
    <t>投资主体性质</t>
  </si>
  <si>
    <t>是否央企、台资项目</t>
  </si>
  <si>
    <t>至2018年底累计完成投资  (万元)</t>
  </si>
  <si>
    <t>2019年工作目标</t>
  </si>
  <si>
    <t>土地使用情况
（亩）</t>
  </si>
  <si>
    <t>项目业主</t>
  </si>
  <si>
    <t>联系人、职务及联系方式</t>
  </si>
  <si>
    <t>填报责任单位</t>
  </si>
  <si>
    <t>联系人</t>
  </si>
  <si>
    <t>具体责任人</t>
  </si>
  <si>
    <t>责任人</t>
  </si>
  <si>
    <t>建议县责任领导</t>
  </si>
  <si>
    <t>项目类型</t>
  </si>
  <si>
    <t>计划投资(万元)</t>
  </si>
  <si>
    <t>进  度</t>
  </si>
  <si>
    <t>其中：当年计划开竣工项目</t>
  </si>
  <si>
    <t>用地</t>
  </si>
  <si>
    <t>用林</t>
  </si>
  <si>
    <t>用海</t>
  </si>
  <si>
    <t>政府
投资</t>
  </si>
  <si>
    <t>企业
自筹</t>
  </si>
  <si>
    <t>银行
贷款</t>
  </si>
  <si>
    <t>利用
外资</t>
  </si>
  <si>
    <t>利用
台资</t>
  </si>
  <si>
    <t>其他</t>
  </si>
  <si>
    <t>开工
月份</t>
  </si>
  <si>
    <t>建成或部分建成月份</t>
  </si>
  <si>
    <t>总用地</t>
  </si>
  <si>
    <t>当年
用地</t>
  </si>
  <si>
    <t>总用林</t>
  </si>
  <si>
    <t>当年
用林</t>
  </si>
  <si>
    <t>总用海</t>
  </si>
  <si>
    <t>当年
用海</t>
  </si>
  <si>
    <t>合计：95项</t>
  </si>
  <si>
    <t>一、霍口水库及引水工程建设指挥部</t>
  </si>
  <si>
    <t>续列</t>
  </si>
  <si>
    <t>在建</t>
  </si>
  <si>
    <t>农林水利</t>
  </si>
  <si>
    <t>总库容为2.9亿立方米，电站装机容量6万千瓦，日供水162万吨。</t>
  </si>
  <si>
    <t>2017-2021</t>
  </si>
  <si>
    <t>一至四季度主坝浇筑至146m高程，增殖站建成，引水洞开挖完成，副坝填筑完成，厂房浇筑至安装场层128.3m高程，隧洞开始钢衬施工，复建公路和过鱼设施开工建设；安置房小区完成地下室工程施工。</t>
  </si>
  <si>
    <t>福建省水利投资集团（霍口）水务有限公司</t>
  </si>
  <si>
    <t>王亮
18860100901</t>
  </si>
  <si>
    <t>林延挺</t>
  </si>
  <si>
    <t>杨建铭雷邦淼</t>
  </si>
  <si>
    <t>林家枢蒋金狮吴  敏</t>
  </si>
  <si>
    <t>★
▲</t>
  </si>
  <si>
    <t>基础设施</t>
  </si>
  <si>
    <t>罗源霍口水库安置房项目</t>
  </si>
  <si>
    <t>服务业</t>
  </si>
  <si>
    <t>建设安置房20栋，总建筑面积20.838万平方米。</t>
  </si>
  <si>
    <t>2018-2021</t>
  </si>
  <si>
    <t>一季度进行桩基施工；二季度进行基础施工；三季度进行地下室施工；四季度完成地下室工程建设。</t>
  </si>
  <si>
    <t>罗源汉昇房地产开发有限公司</t>
  </si>
  <si>
    <t>霍口乡霍口水库及引水工程建设指挥部</t>
  </si>
  <si>
    <t xml:space="preserve"> 辛 明</t>
  </si>
  <si>
    <t>辛 明</t>
  </si>
  <si>
    <t>吴  敏</t>
  </si>
  <si>
    <t>▲</t>
  </si>
  <si>
    <t>社会事业</t>
  </si>
  <si>
    <t>霍口乡乡村道路改建工程（霍口水库库区坝址至黄鹤至香岭段道路）</t>
  </si>
  <si>
    <t>新申报</t>
  </si>
  <si>
    <t>计划开工</t>
  </si>
  <si>
    <t>交通</t>
  </si>
  <si>
    <t>项目建设罗源县霍口水库库区坝址至黄鹤（罗溪）公路建设工程全长8.05千米；霍口乡Y102霍琅线黄鹤至香岭段道路改建工程，路线总里程4.899公里。</t>
  </si>
  <si>
    <t>2019-2020</t>
  </si>
  <si>
    <t>目前正在进行挂网投标</t>
  </si>
  <si>
    <t>一季度挂网招标，准备开工；二季度进行施工路面平整夯实，三季度进行施工基层、底层、面层等路面施工，四季度建设边坡、水渠、路肩等。</t>
  </si>
  <si>
    <t>霍口畲族乡人民政府</t>
  </si>
  <si>
    <t>雷邦淼
13706972753</t>
  </si>
  <si>
    <t>雷邦淼</t>
  </si>
  <si>
    <t>山龙湾旅游开发项目</t>
  </si>
  <si>
    <t>旅游</t>
  </si>
  <si>
    <t>项目300亩，主要进行山地整理、河道清淤，建设水电管网等配套设备；种植百香果、菠萝蜜、蓝莓等水果采摘园；建设游客接待中心，生态停车场，垂钓区，音乐广场，休闲民宿，休闲长廊建设用地30亩，总占地面积19740平方米。</t>
  </si>
  <si>
    <t>2018-2020</t>
  </si>
  <si>
    <t xml:space="preserve">
4、民营独资</t>
  </si>
  <si>
    <t>否</t>
  </si>
  <si>
    <t>正在进行景区的河道护坡建设</t>
  </si>
  <si>
    <t>一季度进行土地整理工作；二季度进行果树种植工作；三季度进行基础设施施工，四季度进行民宿翻修。</t>
  </si>
  <si>
    <t xml:space="preserve"> 福建罗源霍口乡山龙湾生态农业休闲观光有限公司</t>
  </si>
  <si>
    <t xml:space="preserve"> 郑龙13960966897</t>
  </si>
  <si>
    <t>雷丽斌</t>
  </si>
  <si>
    <t>姚仲杰</t>
  </si>
  <si>
    <t>岗尾休闲旅游开发项目</t>
  </si>
  <si>
    <t>项目占地50亩，建筑占地30亩；主要建设五区十园，包括果园、稻园、休闲园、旅游观光园、江畔住宿园五大功能园区。建设游客接待中心、特色民宿、餐饮中心、停车场等。建设景区生态旅游景观道路，开发瀑布区，取景拍摄台，探谷石梯，防护护栏等游览设施。建设员工宿舍1栋，办公区、便利店、洗衣房等；建设多维抗战观影体验厅、民俗表演厅、民俗展示厅，旅游公厕、大巴停车场、小车停车场。建筑面积26000平方米。</t>
  </si>
  <si>
    <t>正在进行内部装修,完成景区路200米，开发瀑布和观景台。</t>
  </si>
  <si>
    <t>一季度进行山地平整；二季度进行园区道路建设；三季度进行房屋建设；四季度进行风景建设。</t>
  </si>
  <si>
    <t>福建省罗源县龙腰生态农业休闲观光有限公司</t>
  </si>
  <si>
    <t>雷文喜18900299158</t>
  </si>
  <si>
    <t>福湖畲风旅游开发项目</t>
  </si>
  <si>
    <t>项目占地88326平方米，分三区七园建设，三区包括果园区、稻园区、休闲区，三区内细分七园；包含生态果蔬园、生态水果采摘园、五谷丰登园、农事体验园、农耕文化展示园、畲乡民宿风情园、特色生态森林园。建设游客接待中心、特色民宿。</t>
  </si>
  <si>
    <t>2017-2022</t>
  </si>
  <si>
    <t>目前畲风情民宿、游客服务中心、生态停车场等建设，正在进行新建旅游厕所和民俗馆的扫尾工作。</t>
  </si>
  <si>
    <t>一季度进行垂钓区建设工作；二季度进行公园建设；三季度进行畲风情民宿翻修；四季度进行停车场翻修。</t>
  </si>
  <si>
    <t>福建省福湖畲风旅游开发有限公司</t>
  </si>
  <si>
    <t>周恒亮19905002205</t>
  </si>
  <si>
    <t>春雨生态农业项目</t>
  </si>
  <si>
    <t>项目占地1500亩，其中油茶林种植1440亩、建设用地60亩；主要建设厂房2栋、办公楼1栋，建设物料装卸区、油茶加工设备、生产线、加工车间；建设油茶林，建设输水管网、水渠、变电器、路网以及生产生活所需配套设施。</t>
  </si>
  <si>
    <t>目前正在进行油茶加工基地建设,正在进行网络电商平台建设</t>
  </si>
  <si>
    <t>一季度进行油茶加工基地建设；二季度进行加工房建设；三季度进行输水管网建设；四季度进行电商销售平台建设</t>
  </si>
  <si>
    <t>罗源霍口春雨生态农业科技有限公司</t>
  </si>
  <si>
    <t>卓良禄13805056265</t>
  </si>
  <si>
    <t>雷旭乡</t>
  </si>
  <si>
    <t>霍口小龙虾基地开发项目</t>
  </si>
  <si>
    <t>项目占地600亩，建设小龙虾基地。小龙虾养殖池550亩（40000平方米）。开发小龙虾户外养殖池，水温调节池、输水管网、水渠。开发稻田小龙虾、莲花小龙虾新型养殖模式，开展游客捕捞体验项目；同步建设小龙虾山庄，DIY厨房，露天聚会区。建设小龙虾速食产品加工平台，搭建小龙虾销售 与运输冷链、活体运输平台，开发周边游农家乐。</t>
  </si>
  <si>
    <t>进行小龙虾池子开挖</t>
  </si>
  <si>
    <t>一季度进行小龙虾池开挖；二季度进行莲花、茭白等植物种植；三季度建设小龙虾餐棚、加工设施；四季度开发周边农家乐。</t>
  </si>
  <si>
    <t>罗源县畲江生态养殖有限公司</t>
  </si>
  <si>
    <t>徐学旺13615058689</t>
  </si>
  <si>
    <t>林榜荣</t>
  </si>
  <si>
    <t>霍口标准化黄桃生态种植示范基地建设项目</t>
  </si>
  <si>
    <t>项目占地1000亩，其中黄桃种植980亩，生产加工房20亩，主要建设内容包括果园开垦、山地整理、果园种植养护、黄桃加工及仓库等，并配套建设机耕路、灌溉等设施，总建筑面积2000平方米。</t>
  </si>
  <si>
    <t>正在进行厂房建设</t>
  </si>
  <si>
    <t>一季度进行山地平整；二季度进山地开挖；三季度进行果树种植；四季度进行果树种植。</t>
  </si>
  <si>
    <t>罗源瑞华天景农林发展有限公司</t>
  </si>
  <si>
    <t>黄茂华</t>
  </si>
  <si>
    <t>林尧新</t>
  </si>
  <si>
    <t>畲山水民宿开发项目</t>
  </si>
  <si>
    <t>项目占地75亩，建设用地40亩，主要建设民宿10栋，古民居修复5栋、游客接待中心2座，并配套道路、景观、凉亭、寿山石展示、停车场、厕所、水电系统等，总建筑面积35000平方米。</t>
  </si>
  <si>
    <t>完成畲山水景区内游步道、凉亭、拱桥等建设，完成二期游客服务区、钓鱼台景点等建设，完成监控设备的安装布控，正在进行景区防护设施建设及新增景点的建设。</t>
  </si>
  <si>
    <t>一季度进行民宿翻修；二季度进行凉亭、拱桥建设；三季度进行景区深度开发；四季度进行监控设施布控。</t>
  </si>
  <si>
    <t xml:space="preserve">福建畲山水景区投资开发有限公司 </t>
  </si>
  <si>
    <t>许锦虹</t>
  </si>
  <si>
    <t>二、城乡统筹建设指挥部</t>
  </si>
  <si>
    <t>计划竣工</t>
  </si>
  <si>
    <t>城建环保</t>
  </si>
  <si>
    <t>凤山镇、松山镇、洪洋乡、西兰乡</t>
  </si>
  <si>
    <t>建设环卫清扫保洁和新建1座100t/d,改造2座80t/d生活垃圾转运站，保洁面积165.1万m；建设1座静脉工业园，一期规模300T。</t>
  </si>
  <si>
    <t>2017-2019</t>
  </si>
  <si>
    <t>一季度完成生活垃圾转运站新建与改造工程，静脉工业园主体建设并进入设备安装；二季度基本完成设备安装；三季度完成设备调试，竣工投产。</t>
  </si>
  <si>
    <t>罗源美城环境工程有限公司</t>
  </si>
  <si>
    <t>林观灵13809524278</t>
  </si>
  <si>
    <t>柯受连</t>
  </si>
  <si>
    <t>游勇辉</t>
  </si>
  <si>
    <t>改扩建罗中路1039米，项目沿旧路拓宽改造，按城市主干道标准建设，主要工程为道路地下雨污水管线、架空缆线下地、混凝土路面、沿线里面修复、路灯照明、人行道树等配套设施。</t>
  </si>
  <si>
    <t>一季度完成罗中路C段路面碎石、水稳层、混凝土路面铺设；二季度完成B段排水管道及附属工程；三季度完成罗中路全线附属工程施工。</t>
  </si>
  <si>
    <t>罗源县城市建设发展有限公司</t>
  </si>
  <si>
    <t>郑敏13950387507</t>
  </si>
  <si>
    <t>蔡挺</t>
  </si>
  <si>
    <t>建设南溪、起步溪截污干管等。</t>
  </si>
  <si>
    <t>2017-2020</t>
  </si>
  <si>
    <t>一季度完成南溪截污干管施工2公里；二季度完成南溪1公里截污管道铺设；三季度完成南溪1公里截污管道铺设及路面恢复；四季度完成南溪沿岸部分景观提升。</t>
  </si>
  <si>
    <t>张谋根</t>
  </si>
  <si>
    <t>罗源县医院扩建病房大楼</t>
  </si>
  <si>
    <t>项目总用地面积3505平方米（约合5.3亩，其中新增用地3257平方米），主要建设10层病房大楼1座及地下停车、人防等配套设施，总建筑面积20955平方米，新增床位130床。</t>
  </si>
  <si>
    <t>一、二季度完成地上5层建设；三、四季度主体建成，进入内部装修。</t>
  </si>
  <si>
    <t>罗源县医院</t>
  </si>
  <si>
    <t>黄耀国15659026829</t>
  </si>
  <si>
    <t>张文标</t>
  </si>
  <si>
    <t>游晨曦</t>
  </si>
  <si>
    <t>罗源一中田径场馆、教学楼（复办初中部）</t>
  </si>
  <si>
    <r>
      <rPr>
        <sz val="10"/>
        <rFont val="仿宋_GB2312"/>
        <charset val="134"/>
      </rPr>
      <t xml:space="preserve">学校原有用地46158.98 </t>
    </r>
    <r>
      <rPr>
        <sz val="10"/>
        <rFont val="宋体"/>
        <charset val="134"/>
      </rPr>
      <t>㎡</t>
    </r>
    <r>
      <rPr>
        <sz val="10"/>
        <rFont val="仿宋_GB2312"/>
        <charset val="134"/>
      </rPr>
      <t>，新增用地 45671.01</t>
    </r>
    <r>
      <rPr>
        <sz val="10"/>
        <rFont val="宋体"/>
        <charset val="134"/>
      </rPr>
      <t>㎡</t>
    </r>
    <r>
      <rPr>
        <sz val="10"/>
        <rFont val="仿宋_GB2312"/>
        <charset val="134"/>
      </rPr>
      <t xml:space="preserve">，总用地面积 91775.99 </t>
    </r>
    <r>
      <rPr>
        <sz val="10"/>
        <rFont val="宋体"/>
        <charset val="134"/>
      </rPr>
      <t>㎡</t>
    </r>
    <r>
      <rPr>
        <sz val="10"/>
        <rFont val="仿宋_GB2312"/>
        <charset val="134"/>
      </rPr>
      <t>。本项目分两期建设，一期建设内容为土地平整及田径场；二期建设内容为办学规模 36 个班级、学生数 1800 人的教学楼、体艺馆及南入口大门等相关配套用房，新建总建筑面积 15013.8</t>
    </r>
    <r>
      <rPr>
        <sz val="10"/>
        <rFont val="宋体"/>
        <charset val="134"/>
      </rPr>
      <t>㎡</t>
    </r>
    <r>
      <rPr>
        <sz val="10"/>
        <rFont val="仿宋_GB2312"/>
        <charset val="134"/>
      </rPr>
      <t xml:space="preserve">，其中计容建筑面积1610.80 </t>
    </r>
    <r>
      <rPr>
        <sz val="10"/>
        <rFont val="宋体"/>
        <charset val="134"/>
      </rPr>
      <t>㎡</t>
    </r>
    <r>
      <rPr>
        <sz val="10"/>
        <rFont val="仿宋_GB2312"/>
        <charset val="134"/>
      </rPr>
      <t xml:space="preserve">，架空层 1403 </t>
    </r>
    <r>
      <rPr>
        <sz val="10"/>
        <rFont val="宋体"/>
        <charset val="134"/>
      </rPr>
      <t>㎡</t>
    </r>
    <r>
      <rPr>
        <sz val="10"/>
        <rFont val="仿宋_GB2312"/>
        <charset val="134"/>
      </rPr>
      <t xml:space="preserve">，地下室 2000 </t>
    </r>
    <r>
      <rPr>
        <sz val="10"/>
        <rFont val="宋体"/>
        <charset val="134"/>
      </rPr>
      <t>㎡</t>
    </r>
    <r>
      <rPr>
        <sz val="10"/>
        <rFont val="仿宋_GB2312"/>
        <charset val="134"/>
      </rPr>
      <t xml:space="preserve">和门卫 60 </t>
    </r>
    <r>
      <rPr>
        <sz val="10"/>
        <rFont val="宋体"/>
        <charset val="134"/>
      </rPr>
      <t>㎡</t>
    </r>
    <r>
      <rPr>
        <sz val="10"/>
        <rFont val="仿宋_GB2312"/>
        <charset val="134"/>
      </rPr>
      <t>。</t>
    </r>
  </si>
  <si>
    <t>2019-2021</t>
  </si>
  <si>
    <t>一季度前期工作、土石方、田径场工程；二季度土石方、田径场工程施工；三季度新大门及附属项目建设；四季度体艺馆基础施工。</t>
  </si>
  <si>
    <t>3</t>
  </si>
  <si>
    <t>91775.99 ㎡</t>
  </si>
  <si>
    <t>福建省罗源第一中学</t>
  </si>
  <si>
    <t>兰子13950385988</t>
  </si>
  <si>
    <t>游书慈</t>
  </si>
  <si>
    <t>周茂亮</t>
  </si>
  <si>
    <t>游亮</t>
  </si>
  <si>
    <t>罗源县青少年公益性综合实践基地（电气车间 ）</t>
  </si>
  <si>
    <t>进一步完善我县青少年活动场所，满足青少年课外活动的需求。</t>
  </si>
  <si>
    <t>2018-2019</t>
  </si>
  <si>
    <t>完成项目(预可、建议书、可研、申请报告、备案、初设等)前期工作阶段发生的报批文件编制、上报、审查论证、立项批复，完成三通一平，正在基础施工（含桩基）。</t>
  </si>
  <si>
    <t xml:space="preserve"> 建设电气车间。一季度完成主体框架建设；二季度进行装修，工程验收；三季度投入使用</t>
  </si>
  <si>
    <t>罗源县高级职业中学</t>
  </si>
  <si>
    <t>沈庆焉15960155388</t>
  </si>
  <si>
    <t>郑武13645033359</t>
  </si>
  <si>
    <t>沈庆焉</t>
  </si>
  <si>
    <t>新建凤南小学与凤南幼儿园</t>
  </si>
  <si>
    <r>
      <rPr>
        <sz val="10"/>
        <rFont val="仿宋_GB2312"/>
        <charset val="134"/>
      </rPr>
      <t>新建凤南小学：校园占地面积22.57亩（收储搬迁划拨），建筑面积8900</t>
    </r>
    <r>
      <rPr>
        <sz val="10"/>
        <rFont val="宋体"/>
        <charset val="134"/>
      </rPr>
      <t>㎡</t>
    </r>
    <r>
      <rPr>
        <sz val="10"/>
        <rFont val="仿宋_GB2312"/>
        <charset val="134"/>
      </rPr>
      <t>，规划24个班，1080个学位；新建凤南幼儿园：校园占地面积8亩筑面积5000</t>
    </r>
    <r>
      <rPr>
        <sz val="10"/>
        <rFont val="宋体"/>
        <charset val="134"/>
      </rPr>
      <t>㎡</t>
    </r>
    <r>
      <rPr>
        <sz val="10"/>
        <rFont val="仿宋_GB2312"/>
        <charset val="134"/>
      </rPr>
      <t>，规划12个班，360个学位。</t>
    </r>
  </si>
  <si>
    <t>已完成项目(预可、建议书、可研、申请报告、备案、初设等)前期工作阶段发生的报批文件编制、上报、审查论证、勘察设计批复、勘察设计单位招标，正在勘察设计。</t>
  </si>
  <si>
    <t>一季度完成三通一平，基础施工；二季度进行主体建设；三季度主体建设；四季度主体封顶。</t>
  </si>
  <si>
    <t>4</t>
  </si>
  <si>
    <t>罗源县教育局</t>
  </si>
  <si>
    <t>游亮13809523321</t>
  </si>
  <si>
    <t>林伟13774625433</t>
  </si>
  <si>
    <t>罗源县江滨北路绿化景观工程</t>
  </si>
  <si>
    <t>计划开、竣工</t>
  </si>
  <si>
    <t>工程用地面积33352平方米，主要建设江滨休闲步道工程、景观节点工程、夜景工程及配套设施等。</t>
  </si>
  <si>
    <t>2019-2019</t>
  </si>
  <si>
    <t>1、国有独资</t>
  </si>
  <si>
    <t>3、其它</t>
  </si>
  <si>
    <t>完成部分清表和填方</t>
  </si>
  <si>
    <t>一季度完成绿化40%；二季度完成绿化90%；三季度全面完工。</t>
  </si>
  <si>
    <t>罗源县交通国有资产投资经营有限公司</t>
  </si>
  <si>
    <t>李辉
13950261961</t>
  </si>
  <si>
    <t>交运局</t>
  </si>
  <si>
    <t>叶舒炜18059175910</t>
  </si>
  <si>
    <t>林孝金</t>
  </si>
  <si>
    <t>董志汤</t>
  </si>
  <si>
    <t>二级汽车站</t>
  </si>
  <si>
    <t>建设内容包括1#站房综合楼11层、2#辅助商业2层、3#设备用房1层、4#检修及驾驶员休息用房3层、5#安检及员工食堂3层、6#配件仓库及调度办公用房3层及室外道路广场、绿化等附属配套设施。</t>
  </si>
  <si>
    <t>加快前期工作，2018年6月底前完成设计招标、9月底前完成两阶段勘察设计、11月上旬完成施工招标并动工，完成投资2000万元。</t>
  </si>
  <si>
    <t>一季度完成基础设施60%，完成投资1500万；二季度完成基础设施100%，完成主体20%，完成投资2000万；三季度完成主体70%，完成投资2000万；四季度全面完工，完成投资1500万。</t>
  </si>
  <si>
    <t>李辉</t>
  </si>
  <si>
    <t>三、中心城区及北岸港区建设指挥部</t>
  </si>
  <si>
    <t>工业科技</t>
  </si>
  <si>
    <t>总建筑面积2万平方米，新建一条年产1万吨再造烟叶生产线、原料仓库、综合处理线及配套设施。</t>
  </si>
  <si>
    <t>2016-2020</t>
  </si>
  <si>
    <t>一季度“七匹狼”专用再造烟叶生产线准备总体竣工验收申请，以及原料预处理线及配套仓库一期项目前期相关手续办理；二季度原料预处理线及配套仓库一期开始基础施工；三至四季度原料预处理线及配套仓库一期项目主体工程施工。</t>
  </si>
  <si>
    <t>福建金闽再造烟叶发展有限公司</t>
  </si>
  <si>
    <t>李东海18605970269</t>
  </si>
  <si>
    <t>陈南
13799916518</t>
  </si>
  <si>
    <t>王德斌</t>
  </si>
  <si>
    <t>黄国安</t>
  </si>
  <si>
    <t>产业项目</t>
  </si>
  <si>
    <t>建设35幢住宅、商业配套及公共设施等，总建筑面积30.98万平方米。</t>
  </si>
  <si>
    <t>一季度完成地下室结构及建设；二季度主体结构建设；三季度主体结构及外墙落架；四季度室外景观工程。</t>
  </si>
  <si>
    <t>罗源礼昌房地产开发有限公司</t>
  </si>
  <si>
    <t>郑锦辉13959120095</t>
  </si>
  <si>
    <t>孟雁群</t>
  </si>
  <si>
    <r>
      <rPr>
        <sz val="10"/>
        <rFont val="仿宋_GB2312"/>
        <charset val="134"/>
      </rPr>
      <t>黄</t>
    </r>
    <r>
      <rPr>
        <sz val="10"/>
        <rFont val="宋体"/>
        <charset val="134"/>
      </rPr>
      <t>翚</t>
    </r>
  </si>
  <si>
    <t>董志干</t>
  </si>
  <si>
    <t>建设51幢住宅、商业配套及公共设施等，总建筑面积29.99万平方米。</t>
  </si>
  <si>
    <t>25000</t>
  </si>
  <si>
    <t>一季度完成地下室结构及建设；二季度主体结构建设；三季度主休结构及外墙落架；四季度室外景观工程。</t>
  </si>
  <si>
    <t>亿阁—汀州云墅项目</t>
  </si>
  <si>
    <t>项目用地面积15222平方米，总建筑面积78735平方米，及消防、绿化等配套设施。主要建设两栋商住楼含安置房（1#楼建筑面积40850平方米、2#楼建筑面积22500平方米，其安置房面积30839平方米）。</t>
  </si>
  <si>
    <t>2018-2022</t>
  </si>
  <si>
    <t>一季度进行桩基建设；二季度进行地下室建设；三、四季度进行主体楼层建设。</t>
  </si>
  <si>
    <t>福建省亿阁置业发展有限公司</t>
  </si>
  <si>
    <t>追随者罗源湾建材一期项目</t>
  </si>
  <si>
    <t>建设办公楼、厂房、宿舍、培训中心、成品库、展厅等各1栋，自动生产线6条。主要生产硅藻泥、艺术涂料、墙衣等新型建材涂料。年实现5000吨的生产量，预计年产值5000万元。</t>
  </si>
  <si>
    <t>2018-2023</t>
  </si>
  <si>
    <t>民企</t>
  </si>
  <si>
    <t>2018年已完成一栋办公楼（3300平米）的建设、装璜，一栋生产车间（7000平米），一条半自动化干粉硅藻材料生产线及一条半自动化液体硅藻材料生产线，已实现投入资金3000万元。</t>
  </si>
  <si>
    <t>一季度完成已有建筑的各项验收及生产相关一应手续；二季度新建并装璜宿舍综合楼一栋（2000平米），综合营销会议楼一栋（2000平方米）；三季度完成全自动液体材料生产线一条；四季度完成全自动干粉材料生产线一条。</t>
  </si>
  <si>
    <t>新建筑用地约4亩</t>
  </si>
  <si>
    <t>福建追随者实业有限公司</t>
  </si>
  <si>
    <t>冯国春，15960067352</t>
  </si>
  <si>
    <t>陈南13799916518</t>
  </si>
  <si>
    <t>黄光金</t>
  </si>
  <si>
    <t>万豪城市广场三期</t>
  </si>
  <si>
    <t xml:space="preserve"> 凤山镇</t>
  </si>
  <si>
    <t>商住楼10栋，总建筑面积75454.85平方米。</t>
  </si>
  <si>
    <t>民营独资</t>
  </si>
  <si>
    <t>1栋6层商住楼已封顶，4栋18层住宅楼完成50%，剩余5栋多层商住楼完成20%。</t>
  </si>
  <si>
    <t>一季度完成4栋18层主体建设；二季度完成5栋多层商住楼主体建设；三季度完成全部建筑主体装修及配套设施建设；四季度完成竣工验收。</t>
  </si>
  <si>
    <t>福建万豪置业有限公司</t>
  </si>
  <si>
    <t>王正佳，13625087611</t>
  </si>
  <si>
    <t>陈贤</t>
  </si>
  <si>
    <t>兴闽威岩棉保温材料生产线项目</t>
  </si>
  <si>
    <t>部分竣工</t>
  </si>
  <si>
    <t>本项目采用国内外先进的生产3万吨岩棉生产线2条，分两期建设，主要建筑面积2.37万平方米。</t>
  </si>
  <si>
    <t>一季度基础完工；二季度土建及结构施工；三季度完成一期厂房建设，设备安装；四季度一期设备安装完成调试。</t>
  </si>
  <si>
    <t>福建兴闽威建材有限公司</t>
  </si>
  <si>
    <t>余清利13950609988</t>
  </si>
  <si>
    <t>陈添庆</t>
  </si>
  <si>
    <t>丁忠钦</t>
  </si>
  <si>
    <t>申友国</t>
  </si>
  <si>
    <t>项目规划总面积941.05亩（其中，建设用地总占地面积209.95亩，非建设用地总占地面积731.10亩）。其中接待服务区15.56亩，休闲度假区206.73亩，珍稀植物展示区184.86亩，康体运动区242.25亩，森林背景区291.65亩。计划分三年建成，建筑面积约10000平方米，建成后日接待游客能力0.5万人。</t>
  </si>
  <si>
    <t>一季度完成水库除险加固工程；二至四季度完成园林绿化、道路硬化工程。</t>
  </si>
  <si>
    <t>福州吕洞度假山庄有限公司</t>
  </si>
  <si>
    <t>鼎中源沥青混泥土生产项目</t>
  </si>
  <si>
    <t>本项目主要建设内容以石子、石粉、沥青油等为主要原料经过一定配合比加热生成的混合料。主要材料靠收购附近自行购买。符合行业各规范要求。项目用地面积6000平米（折合约9亩）。主要建筑物面积5400平米，料场占地面积600平米。主要建筑物面积：5400平方米，新增生产能力（或使用功能）：年产5万吨沥青混泥土。</t>
  </si>
  <si>
    <t>一季度完成三通一平并开工；二至四季度完成厂房建设，开机生产。</t>
  </si>
  <si>
    <t>罗源鼎中源沥青有限公司</t>
  </si>
  <si>
    <t>项目占地面积36.62亩，规划建筑面积34271.23㎡，主要建设厂房3栋、仓库、办公楼、宿舍各1栋及相关配套设施等。</t>
  </si>
  <si>
    <t>一季度完成完成食堂、宿舍建设；二季度完成第2栋厂房建设；三季度完成2条生产线设备安装；四季度实现生产线试投产。</t>
  </si>
  <si>
    <t>福建锦源纺织科技有限公司</t>
  </si>
  <si>
    <t>严希斌18900285000</t>
  </si>
  <si>
    <t>陈腾翔15280036501</t>
  </si>
  <si>
    <t>柯汀标</t>
  </si>
  <si>
    <t>陈哲明</t>
  </si>
  <si>
    <t>沐禾源休闲农场建设项目</t>
  </si>
  <si>
    <t>项目规划占地约2000亩，计划建设游客服务中心、停车场、素质拓展中心、果园、林园、休闲步道、沿湖栈道及其他基础设施、配套设施。</t>
  </si>
  <si>
    <t>一季度完成规划设计，实现三通一平并开始种植花卉苗木；二季度完成花卉苗木种植和农业配套设施建设；三季度启动游客服务中心、停车场等旅游设施建设；四季度启动完成游客服务中心、停车场等旅游设施建设，基本达到营业条件，试营业，实现部分竣工。</t>
  </si>
  <si>
    <t>福建沐禾源农业开发有限公司</t>
  </si>
  <si>
    <t xml:space="preserve">彭松金18033910333 </t>
  </si>
  <si>
    <t>罗源护国溪潮格至杭山段防洪工程（左岸）</t>
  </si>
  <si>
    <t>综合治理河长3公里，主要建设内容为新建防洪堤2019.6米，新建箱涵6座，清淤3公里。</t>
  </si>
  <si>
    <t>第一季度完成40%，第二季度完成60%，第三季度完成验收工作。</t>
  </si>
  <si>
    <t>起步镇人民政府</t>
  </si>
  <si>
    <t>林农13960966559</t>
  </si>
  <si>
    <t>陈自銮</t>
  </si>
  <si>
    <t>林农</t>
  </si>
  <si>
    <t>罗源护国溪潮格至杭山段防洪工程（右岸）</t>
  </si>
  <si>
    <t>综合治理河长5194.2米，主要建设内容为新建防洪堤2194.2米，新建箱涵4座，清淤3公里。</t>
  </si>
  <si>
    <t>瑞泽百菇生物科技产业园项目</t>
  </si>
  <si>
    <t>项目计划用地160亩，主要建筑面积128000平方米，分4期建设，建设内容主要为：建成年产3000吨菌种的制种厂，年产2500吨蘑菇的栽培厂。</t>
  </si>
  <si>
    <t>0</t>
  </si>
  <si>
    <t xml:space="preserve"> 
民营独资
</t>
  </si>
  <si>
    <t>1、2017年12月，完成公司注册；   2、2017年12月，完成项目备案；   3、2018年6月，组织经营及管理人员前往浙江考察学习。               4、2018年10月完成部分用地租赁，对建设用地进行平整。</t>
  </si>
  <si>
    <t>一季度协商解决争议用地问题，签订用地合同；二季度组织管理人员及成产车间工人进行生产前培训；三季度租赁办公用房及员工宿舍，完成人员安置；四季度初步完成厂区建设。</t>
  </si>
  <si>
    <t>福建瑞泽百菇生物科技有限公司</t>
  </si>
  <si>
    <t>陈行武
13950117818</t>
  </si>
  <si>
    <t>福州豪仕达厨柜二期生产项目</t>
  </si>
  <si>
    <t>项目计划用地45亩，主要建筑面积30570平方米，建成年产200万平方米厨柜面板的现代化木业加工厂。</t>
  </si>
  <si>
    <t>1、2018年1月，完成项目备案；    2、2018年10月，完成旧有厂区清理，设备调试装配。</t>
  </si>
  <si>
    <t>一季度完成材料仓库及成品仓库建设；二季度组织管理人员及成产车间工人前往广州学习训；三季度完成喷漆车间建设；四季度完成包装车间，精加工车间建设。</t>
  </si>
  <si>
    <t>福州豪仕达厨具制造有限公司</t>
  </si>
  <si>
    <t>陈为锦18350177877</t>
  </si>
  <si>
    <t>罗源恒忠砂石年产200万吨机制砂项目</t>
  </si>
  <si>
    <t>项目占地面积35100平方米，项目一期建设一条年产80万吨的机制砂生产线，项目2期建成后达到年产200万吨。主要建设生产车间4座，员工宿舍1座，并建设产品堆场，厂区道路、停车场等配套设施。</t>
  </si>
  <si>
    <t>一季度基础施工；二季度厂房主体框架建设；三季度生产线设备安装并投产。</t>
  </si>
  <si>
    <t>罗源恒忠砂石有限公司</t>
  </si>
  <si>
    <t>黄奕楠</t>
  </si>
  <si>
    <t>姚仕旺</t>
  </si>
  <si>
    <t>游淦冰</t>
  </si>
  <si>
    <t>赖时铿</t>
  </si>
  <si>
    <t>铭金砂石建材项目</t>
  </si>
  <si>
    <t>主要建设生产车间3栋、生产线3条、办公、宿舍、厂区道路、绿化环保、围墙、停车场、装配式钢结构仓储中心及配电间等配套设施。</t>
  </si>
  <si>
    <t>一季度基础施工；二季度停车场、办公用房和宿舍楼建设；三季度生产线设备安装，生产线建成调试投产。</t>
  </si>
  <si>
    <t>福州铭金砂石建材有限公司</t>
  </si>
  <si>
    <t>福州港罗源湾港区将军帽作业区一期新增环保设施等配套工程项目</t>
  </si>
  <si>
    <t>建设防风抑尘网、条形仓、皮带机变频、全自动取制样机、无人机堆取料系统、智能运营管理系统及生产辅建配套设施等。</t>
  </si>
  <si>
    <t>国企</t>
  </si>
  <si>
    <t>一季度采购条形仓材料；二季度抑尘网框架搭盖，焊接安装并建成投产。</t>
  </si>
  <si>
    <t>华能（福建）海港有限公司</t>
  </si>
  <si>
    <t>总建筑面积约10万平方米，含办公楼、研发楼、加工区等，建设办公楼、880套装修样板房、厂房2栋及附属配套设施，进行工程设计装修、APP开发、互联网开发。</t>
  </si>
  <si>
    <t>一、二季度完成厂房装修设计方案并组织施工；完成50套样品房装修；完成线上APP微信公众平台AR系统开发并投入使用；三、四季度制定二期项目规划；二期工程进行施工。</t>
  </si>
  <si>
    <t>福建融道装修设计创意园有限公司</t>
  </si>
  <si>
    <t>18650790188</t>
  </si>
  <si>
    <t>林家鸿</t>
  </si>
  <si>
    <t>黄闽君</t>
  </si>
  <si>
    <t>廖应铿</t>
  </si>
  <si>
    <t>四、开发区建设指挥部</t>
  </si>
  <si>
    <t>罗源湾开发区</t>
  </si>
  <si>
    <t>总建筑面积为33.5万平方米,建设三条生产线年产1980万平方米高档墙地砖厂房及配套设施，建设八条生产线年产45万立方米新型轻质墙板（保温板）厂房及配套设施。</t>
  </si>
  <si>
    <t>2015-2020</t>
  </si>
  <si>
    <t>一季度2条新型轻质墙板生产线投产；二至四季度3条新型轻质墙板生产线厂房基础、主体框架建设及安装生产线并调试产。</t>
  </si>
  <si>
    <t>福建德胜新建材有限公司</t>
  </si>
  <si>
    <t>朱祥辉13705989969</t>
  </si>
  <si>
    <t>开发区</t>
  </si>
  <si>
    <t>许立焱
13706972621</t>
  </si>
  <si>
    <t>许立焱</t>
  </si>
  <si>
    <t>罗源宝钢德盛二期项目</t>
  </si>
  <si>
    <t>新建一条年产70万吨黑卷轧制退火酸洗生产线及相关配套公辅设施；建设1780mm热轧工程及配套公辅设施，年产热轧钢卷417万吨。</t>
  </si>
  <si>
    <t>一季度1780mm热轧线桩基施工；二季度完成1780mm热轧线桩基施工；三至四季度1780mm热轧线厂房土建基础及主体结构施工。</t>
  </si>
  <si>
    <t>宝钢德盛不锈钢有限公司</t>
  </si>
  <si>
    <t>胡学发62586227</t>
  </si>
  <si>
    <t>于贤杰
13960919598</t>
  </si>
  <si>
    <t>于贤杰</t>
  </si>
  <si>
    <t>三钢集团产能置换（罗源闽光部分）及配套项目</t>
  </si>
  <si>
    <t>建设内容包括炼铁1250m3、1280m3高炉系统各一座，炼钢120吨转炉1座，与生产系统配套的100万t/a清洁型制焦系统，2×200m2烧结生产线，3×600t/d双膛窑，一座220kv变电站,3×35kv变电站，1×8万转炉煤气柜，4万m3/d净水站，1.5万m3/d废水处理（中水回用）站等公辅系统设施；总建筑面积20.93万平方米。建成炼铁产能233万吨、炼钢产能140万吨（无新增产能）。</t>
  </si>
  <si>
    <t>一至四季度建设炼铁1250m3、1280m3高炉系统各一座,200m2烧结生产线2条预计完成80%等。</t>
  </si>
  <si>
    <t>罗源闽光钢铁有限责任公司</t>
  </si>
  <si>
    <t>杨光明13860560154</t>
  </si>
  <si>
    <t>肖国强
13509383697</t>
  </si>
  <si>
    <t>肖国强</t>
  </si>
  <si>
    <t>侨源气体配套闽光钢铁2号40000Nm3/h空分装置改扩建项目</t>
  </si>
  <si>
    <t xml:space="preserve">建设一套40000Nm3/h空分装置及配套设施，主要建筑物面积2000平。
</t>
  </si>
  <si>
    <t>一至三季度土建及设备安装；四季度设备安装完成调试产。</t>
  </si>
  <si>
    <t>侨源气体（福州）有限公司</t>
  </si>
  <si>
    <t>李志猛18606065366</t>
  </si>
  <si>
    <t>战略新兴产业</t>
  </si>
  <si>
    <t>年产130万吨H型钢生产线</t>
  </si>
  <si>
    <t>为优化三钢集团产能置换（罗源闽光部分）及配套项目的建设，延伸120t转炉下游产业链，建设H型钢生产线，主要建设内容包括75000平方厂房，180t/h步进式加热炉2座，1架开坯机，11架连轧轧机，精整设备及水处理和电气等配套设备。研发国际先进的H型钢品种，实现产品的高性能、高质量。</t>
  </si>
  <si>
    <t>一季度招投标等前期工作；二至三季度开工，进行桩基施工；四季度厂房建设。</t>
  </si>
  <si>
    <t>宝钢德盛600万吨精品不锈钢绿色产业基地一期项目</t>
  </si>
  <si>
    <t>新建二炼钢生产线、二连铸生产线、1600mm酸洗生产线及辅助配套工程；新建1台320m2烧结机、1座2650m³高炉及辅助配套工程；新建热电联产1×320t/h的煤气锅炉，1×93MW的高温超高压凝汽式汽轮发电机组，2×25t/h的二级除盐水站及辅助配套工程；新建机械化综合原料场及辅助配套工程。</t>
  </si>
  <si>
    <t xml:space="preserve">一至二季度完成设备技术谈判、新增用地征用及产能置换审批等工作；三季度二炼钢、二连铸、热电联产开工进行桩基施工；四季度烧结、高炉、原料场及酸洗线开工进行桩基施工。
</t>
  </si>
  <si>
    <t>李峰13817966233</t>
  </si>
  <si>
    <t>新建5000吨级散杂货泊位3个，兼靠10000吨散杂货船及相应配套设施，码头年设计吞吐量为180万吨，设计年通过能力207万吨。</t>
  </si>
  <si>
    <t>一季度：继续完成初步设计修编及两院审查，取得福州港口局批复、委托施工图设计。二季度：开展编制工程招标清单、招标文件、招标等工作。中标施工单位进场准备前期工作。三季度、四季度：开始对相关驳岸进行施工。</t>
  </si>
  <si>
    <t>543亩（含填海造地470亩）</t>
  </si>
  <si>
    <t>50亩</t>
  </si>
  <si>
    <t>8亩</t>
  </si>
  <si>
    <t>470亩</t>
  </si>
  <si>
    <t>200亩</t>
  </si>
  <si>
    <t>福建源鑫物流有限公司</t>
  </si>
  <si>
    <t>联系人：徐廷建、职务：副总工程师、电话：13906936797</t>
  </si>
  <si>
    <t>周志
15005055536</t>
  </si>
  <si>
    <t>李瑞瑞</t>
  </si>
  <si>
    <t>福建空分气体有限公司制氧项目</t>
  </si>
  <si>
    <t>建设制氧车间（空压机、氧压机、氮压机）中控室、配电室、冷却塔、空分塔、分子筛、球罐、储槽（液氧储槽、液氮储槽、液氩储槽）等，计容建筑面积9000平方米；建成后增加每小 时2万立方米氧气，4万立方氮气，800立方氩气。</t>
  </si>
  <si>
    <t>一季度开工；二季度土建桩基工程施工；三、四季度完成土建工程，以及设备订购。</t>
  </si>
  <si>
    <t>福建空分气体有限公司</t>
  </si>
  <si>
    <t>罗源澳蓝科技蒸发式制冷设备生产基地</t>
  </si>
  <si>
    <t>台商投资区</t>
  </si>
  <si>
    <t>建筑面积约9.5万平方米，建设生产厂房及配套设施等。</t>
  </si>
  <si>
    <t>2016-2021</t>
  </si>
  <si>
    <t>一季度一期设备安装；二季度一期竣工验收；三季度二期施工准备；四季度二期基础施工。</t>
  </si>
  <si>
    <t>福建澳蓝空调科技有限公司</t>
  </si>
  <si>
    <t>陈伟立18605913122</t>
  </si>
  <si>
    <t>马才臣</t>
  </si>
  <si>
    <t>▲福建联塑新型环保建材家居项目</t>
  </si>
  <si>
    <t>项目分两期建设生产车间7栋、仓库4栋、办公楼1栋、检测中心1栋、宿舍楼1栋及相关配套设施等，年产PVC-U/PE/PPR给排水及市政排水管道（含网箱养殖管道）10万吨、门窗型材3万吨、装饰板材200万平方米、整体橱柜5000套。</t>
  </si>
  <si>
    <t>一季度地基处理及桩基施工；二季度结构施工；三季度安装施工；四季度1、3、4号厂房基本建成。</t>
  </si>
  <si>
    <t>福建联塑新材料科技有限公司</t>
  </si>
  <si>
    <t>陈维志13570133912</t>
  </si>
  <si>
    <t>肖雯洁</t>
  </si>
  <si>
    <t>蒋蔚平</t>
  </si>
  <si>
    <t>福建金吕金属铝制品项目</t>
  </si>
  <si>
    <t>建设厂房5栋、办公楼1栋、研发大楼1栋、宿舍楼1栋及相关配套设施；年产155万平方米幕墙铝单板及2万套铝家具。</t>
  </si>
  <si>
    <t>一季度结构施工；二季度安装工程；三季度室外施工；四季度基本完成土建施工。</t>
  </si>
  <si>
    <t>福建金吕金属制品有限公司</t>
  </si>
  <si>
    <t>谢斌18060912798</t>
  </si>
  <si>
    <t>智能成套高端装备生产项目</t>
  </si>
  <si>
    <t>项目建筑面积7万平方米，建设厂房、研究技术中心及辅助工程；建成年产大型精加工件3万吨，智能成套装备20台套。</t>
  </si>
  <si>
    <t>一季度桩基施工；二季度基本完成三个车间主体施工；三季度完成车间的装修及设备安装；四季度车间开始设备调试产。</t>
  </si>
  <si>
    <t>福建兴腾科技有限公司</t>
  </si>
  <si>
    <t>陈忠振13805078507</t>
  </si>
  <si>
    <t>林晶晶</t>
  </si>
  <si>
    <t>全球智能应急电源发电机组生产项目</t>
  </si>
  <si>
    <t xml:space="preserve">项目厂房及附属设施等，设置生产线四条，建筑面积64752平方米；建成年产柴油发电机组、燃气发电机组和移动照明发电机组共10000套。
</t>
  </si>
  <si>
    <t>一季度桩基施工；二季度完成一栋厂房主体施工；三季度完成一个车间的装修及设备安装；四季度一个车间开始设备调试产。</t>
  </si>
  <si>
    <t>福州德塔电力科技有限公司</t>
  </si>
  <si>
    <t>陈康19959175563</t>
  </si>
  <si>
    <t>李敬元</t>
  </si>
  <si>
    <t>辰达机电年产5000万件发电机/马达定转子冲片及配件项目</t>
  </si>
  <si>
    <t>项目占地51.27亩，项目分二期，拟建厂房、办公楼及相关配套设施；年产5000万件柴油发电机组/马达定转子冲片及配件。</t>
  </si>
  <si>
    <t>一季度地基处理及桩基施工；二季度厂房上部施工；三季度封顶；四季度外装修完成。</t>
  </si>
  <si>
    <t>福建辰达机电有限公司</t>
  </si>
  <si>
    <t>欧潮源13805099693</t>
  </si>
  <si>
    <t>福州台商投资区松山片区基础设施建设启动项目</t>
  </si>
  <si>
    <t xml:space="preserve">
建设松山片区防洪堤11公里；小获路网工程4.67公里，松岐中路（含松山一路）5.54公里，通屿路4.24公里，松山路3.8公里，滨江路（一期）1.4公里；福州台商投资区松山片区填海工程及小获片区内河工程等基础配套设施项目。</t>
  </si>
  <si>
    <t>2014-2021</t>
  </si>
  <si>
    <t>一至四季度填海工程陆域形成面积500亩；B片区滞洪区工程完成滞洪区淤泥开挖100%；A片区内河水系及滞洪区工程完成堤身护面60%；松山片区大、小获片防洪排涝工程完成堤身加载土100%，完成大获闸站软基处理30%，完成20%抛石和堤身护面；松岐中路K1+093桥完成完成路面附属设施施工，完成1.9公里抽真空软基处理100%，完成1.9公里强夯；松山路大获溪桥完成下部工程50%；通屿路进行路面施工。</t>
  </si>
  <si>
    <t>福州台商投资区开发建设有限公司</t>
  </si>
  <si>
    <t>陈湧艺13799725250</t>
  </si>
  <si>
    <t>朱龙伟</t>
  </si>
  <si>
    <t>陈湧艺</t>
  </si>
  <si>
    <t>智能化电气控制设备生产项目</t>
  </si>
  <si>
    <t>项目占地130.52亩，主要建设厂房3座，宿舍2座，办公楼、门卫及道路、堆场、供水、配电、绿化等设施。</t>
  </si>
  <si>
    <t>一季度二期施工准备；二至三季度桩基施工及主体施工；四季度厂房基本建成。</t>
  </si>
  <si>
    <t>福建中网电气有限公司</t>
  </si>
  <si>
    <t>华扬新材料卧螺离心机筒体新材料研发和应用项目</t>
  </si>
  <si>
    <t>项目一期用地38亩，建设厂房4栋、生产线1条、购买设备67套等，年产特种双相不锈钢转鼓5000套。</t>
  </si>
  <si>
    <t>2019-2025</t>
  </si>
  <si>
    <t>一至二季度开展规划、社稳、用地、环评审批等前期工作并开工；三、四季度基础施工。</t>
  </si>
  <si>
    <t>6</t>
  </si>
  <si>
    <t>福建华扬科技有限公司</t>
  </si>
  <si>
    <t>福州台立闽技术科技有限公司汽车零部件生产项目</t>
  </si>
  <si>
    <t>项目总用地60亩，建设厂房3栋、生产线3条、购买设备13套等，年产汽车刹车盘等零部件15000吨。</t>
  </si>
  <si>
    <t>2020-2022</t>
  </si>
  <si>
    <t>一至三季度开展规划、社稳、用地、环评审批等前期工作，并开工；四季度基础施工。</t>
  </si>
  <si>
    <t>9</t>
  </si>
  <si>
    <t>福州台立闽金属科技有限公司</t>
  </si>
  <si>
    <t>新能源汽车轮毂电机机芯自动化生产项目</t>
  </si>
  <si>
    <t>项目用地61亩，建设厂房2栋、生产线3条、购买成套设备3套等，年产5000万个新能源汽车轮毂电机芯。</t>
  </si>
  <si>
    <t>福建九正机电有限公司</t>
  </si>
  <si>
    <t>新能源汽车零件及装备自动化产业项目</t>
  </si>
  <si>
    <t>项目建设新能源汽车配件、研发高性能电机（含控制系统）。</t>
  </si>
  <si>
    <t>2020-2024</t>
  </si>
  <si>
    <t>福州钠星科技有限公司</t>
  </si>
  <si>
    <t>鑫尚林软包装印刷生产线建设项目</t>
  </si>
  <si>
    <t>项目用地60亩，建设生产厂房2栋、仓库4栋、生产线2条、购买设备70套等，年印刷软包装产品15000万只。</t>
  </si>
  <si>
    <t>福建鑫尚林科技有限公司</t>
  </si>
  <si>
    <t>中网高科股份有限公司电力电子元器件生产项目</t>
  </si>
  <si>
    <t>预备前期</t>
  </si>
  <si>
    <t>占地面积46666平方米，主要建筑物建筑面积69000平方米，建设厂房3栋、生产线8条、购买设备45套、宿舍1栋、办公楼1栋、停车场、消防及配套设施等，年产楔形线夹800吨，接线端子500吨，铁附件8000吨，耐张型线夹5700吨。</t>
  </si>
  <si>
    <t>一至四季度开展规划、社稳、用地、环评审批等前期工作。</t>
  </si>
  <si>
    <t>中网高科股份有限公司</t>
  </si>
  <si>
    <t>福建亿鑫钢铁有限公司产能置换及配套项目</t>
  </si>
  <si>
    <r>
      <rPr>
        <sz val="10"/>
        <rFont val="仿宋_GB2312"/>
        <charset val="134"/>
      </rPr>
      <t>主要建设内容包括：炼铁1200m</t>
    </r>
    <r>
      <rPr>
        <sz val="10"/>
        <rFont val="宋体"/>
        <charset val="134"/>
      </rPr>
      <t>³</t>
    </r>
    <r>
      <rPr>
        <sz val="10"/>
        <rFont val="仿宋_GB2312"/>
        <charset val="134"/>
      </rPr>
      <t>高炉系统1座、炼钢100吨转炉1座，同步配套煤粉喷吹装置及除尘和烟尘回收装置；12流连铸机1台与生产系统配套的2500m</t>
    </r>
    <r>
      <rPr>
        <sz val="10"/>
        <rFont val="宋体"/>
        <charset val="134"/>
      </rPr>
      <t>³</t>
    </r>
    <r>
      <rPr>
        <sz val="10"/>
        <rFont val="仿宋_GB2312"/>
        <charset val="134"/>
      </rPr>
      <t>/n制氧机1台；220</t>
    </r>
    <r>
      <rPr>
        <sz val="10"/>
        <rFont val="宋体"/>
        <charset val="134"/>
      </rPr>
      <t>㎡</t>
    </r>
    <r>
      <rPr>
        <sz val="10"/>
        <rFont val="仿宋_GB2312"/>
        <charset val="134"/>
      </rPr>
      <t>烧结机1台，同步配套除尘脱硫、脱硝装置；220kv变电站（50000KV×1,31500KV×1，80000KV×1）1座；8万m</t>
    </r>
    <r>
      <rPr>
        <sz val="10"/>
        <rFont val="宋体"/>
        <charset val="134"/>
      </rPr>
      <t>³</t>
    </r>
    <r>
      <rPr>
        <sz val="10"/>
        <rFont val="仿宋_GB2312"/>
        <charset val="134"/>
      </rPr>
      <t>转炉煤气柜1座；12</t>
    </r>
    <r>
      <rPr>
        <sz val="10"/>
        <rFont val="宋体"/>
        <charset val="134"/>
      </rPr>
      <t>㎡</t>
    </r>
    <r>
      <rPr>
        <sz val="10"/>
        <rFont val="仿宋_GB2312"/>
        <charset val="134"/>
      </rPr>
      <t>球团竖炉1台；8000m</t>
    </r>
    <r>
      <rPr>
        <sz val="10"/>
        <rFont val="宋体"/>
        <charset val="134"/>
      </rPr>
      <t>³</t>
    </r>
    <r>
      <rPr>
        <sz val="10"/>
        <rFont val="仿宋_GB2312"/>
        <charset val="134"/>
      </rPr>
      <t>/d废水处理站1座等公辅系统设施。</t>
    </r>
  </si>
  <si>
    <t>福建亿鑫钢铁有限公司</t>
  </si>
  <si>
    <t>五、西北线建设指挥部</t>
  </si>
  <si>
    <t>罗源县岐阳片区棚户（旧屋）区改造工程</t>
  </si>
  <si>
    <t>征收拆除旧房屋建筑面积约24.45万平方米，新建安置房、商住楼及配套小学、幼儿园、行政服务场所、道路、绿化等公共服务与基础设施，总建筑面积约52万平方米。</t>
  </si>
  <si>
    <t>一至四季度E地块主体土建施工，地块1、地块2和地块3进行桩基及土建施工。</t>
  </si>
  <si>
    <t>陈德团</t>
  </si>
  <si>
    <t>凤山镇
住建局（安置房建设部分）</t>
  </si>
  <si>
    <t>黄云
13916489672
（安置房建设部分）</t>
  </si>
  <si>
    <t>方建根（安置房建设部分）</t>
  </si>
  <si>
    <t>游勇辉（安置房建设部分）</t>
  </si>
  <si>
    <t>徐超（安置房建设部分）</t>
  </si>
  <si>
    <t>正荣悦璟台</t>
  </si>
  <si>
    <t>本项目总用地面积35164平方米，项目共建设7栋高层住宅和2栋多层配套用房，住宅层数分别为1#2#5#6#7#8#楼33层，3#楼25层，配套用房层数分别为9#楼5层、10#楼1层；住宅规模约115112平方米，配套规模约1280平方米。主要建筑物面积：住宅：115112平方米，配套：1280平方米，计容：116392平方米，地库：36800平方米，总建：153192平方米，主要建筑物面积：153192平方米，新增生产能力（或使用功能）商住用房等建筑面积153192平方米。</t>
  </si>
  <si>
    <t>1、完成3#、5#、6#楼主体30%工程量；2、完成1#、2#、7#、8#楼基础工程施工；3、完成边坡支护50%的工程量。</t>
  </si>
  <si>
    <t>一季度完成3#、5#、6#楼主体结构封顶，装饰工程50%的工程量；二季度完成1#、2#、7#、8#楼主体结构50%的工程量；三季度完成主体结构和附属工程；四季度完成边坡支护85%的工程量。</t>
  </si>
  <si>
    <t>正泰（福州）置业发展那有限公司</t>
  </si>
  <si>
    <t>范本兴15859050005</t>
  </si>
  <si>
    <t>周应庶</t>
  </si>
  <si>
    <t>罗源湾港区将军帽作业区廪尾至新澳进港道路</t>
  </si>
  <si>
    <t>全长约1公里（其中隧道长约0.34公里），设计采用三级公路标准，路基宽7.5米，隧道宽10.5米。</t>
  </si>
  <si>
    <t>加快前期工作，2018年4月底前完成施工图设计、9月底前完成施工招标、11月动工，完成年度投资500万元。</t>
  </si>
  <si>
    <t>一季度完成路基50%；二季度完成路基100%；三季度全面完工。</t>
  </si>
  <si>
    <t>庄世伟
19959253163</t>
  </si>
  <si>
    <t>许杰</t>
  </si>
  <si>
    <t>X141洪松线党林至亥垅里公路改造工程</t>
  </si>
  <si>
    <t>起步镇、洪洋乡</t>
  </si>
  <si>
    <t>全长约4.7公里，拟采用三级公路标准，设计时速30公里/小时，路基宽7.5米，水泥砼路面。</t>
  </si>
  <si>
    <t>完成前期项目审批及征迁工作</t>
  </si>
  <si>
    <t>一季度完成路基20%；二季度完成路基50%；三季度完成路基80%；四季度全面完工。</t>
  </si>
  <si>
    <t>翁恩霖19959256536</t>
  </si>
  <si>
    <t>郑思尧</t>
  </si>
  <si>
    <t>向通鞋材加工项目</t>
  </si>
  <si>
    <t>项目总占地面积47.381亩，总建筑面积50539平方米。项目分三期建设，主要建设厂房4栋，办公楼1栋，生产线4条，宿舍楼1栋及其他附属配套设施；建成后年产12000立方鞋材。</t>
  </si>
  <si>
    <t>正在进行厂房基础施工建设。</t>
  </si>
  <si>
    <t>一季度厂房基础施工；二季度完成厂房建设；三季度购置设备、安装、调试生产线。</t>
  </si>
  <si>
    <t>福州向通鞋业有限公司</t>
  </si>
  <si>
    <t>高建忠13799952773</t>
  </si>
  <si>
    <t>郑丽英18860108513</t>
  </si>
  <si>
    <t>朱仲福</t>
  </si>
  <si>
    <t>程鹏</t>
  </si>
  <si>
    <t>艺木缘木材加工项目</t>
  </si>
  <si>
    <t>项目占地100亩，总建筑面积65333平方米，主要建设厂房20栋，宿舍楼、办公楼各4栋以及其他附属配套设施，购置锯台、数控机床等设备；建成年产可达5万件红木家具。</t>
  </si>
  <si>
    <t>已完成1栋厂房建设，正在进行第2栋厂房基础施工。</t>
  </si>
  <si>
    <t>一季度完成3、4栋厂房建设；二季度购置设备；三季度设备安装，调试产。</t>
  </si>
  <si>
    <t>罗源艺木缘木业有限公司</t>
  </si>
  <si>
    <t>魏长琼13799369188</t>
  </si>
  <si>
    <t>谢祥铃</t>
  </si>
  <si>
    <t>双利金属加工项目</t>
  </si>
  <si>
    <t>建设厂房4栋、仓库2栋、宿舍楼2栋、办公楼1栋、综合楼1栋，安装生产线6条；项目建成投产后，可实现年产精加工铝合金4000吨。</t>
  </si>
  <si>
    <t>购置设备，安装、调试1条生产线。</t>
  </si>
  <si>
    <t>一、二季度设备安装；三季度部分生产线调试投产并竣工。</t>
  </si>
  <si>
    <t>福州双利机械有限公司</t>
  </si>
  <si>
    <t>马莉13799301078</t>
  </si>
  <si>
    <t>林钊</t>
  </si>
  <si>
    <t>裕源报废车再生资源化项目</t>
  </si>
  <si>
    <t>项目主要对报废汽车进行检测、清洗、切割、剪切、压块打包等处理，得到废钢铁，废有色金属，皮塑料橡胶等非金属。项目分三期建设，一期选址白塔乡应德工业区隆和、新东润石材厂，占地面积55.64亩，建筑面积37120平方米，建设仓库1栋、拆解车间1栋，预处理车间1栋、储存区工棚1栋、综合楼1栋等其他附属配套设施，绿地率达15％，安装废旧钢铁破碎生产线1条。</t>
  </si>
  <si>
    <t>2019-2022</t>
  </si>
  <si>
    <t>一季度厂房三通一平并开工；二季度厂房主体框架建设；三季度完成厂房建设；四季度一期设备购置、安装调试。</t>
  </si>
  <si>
    <t>福建省裕源再生资源利用有限公司</t>
  </si>
  <si>
    <t>颜少林18650368278</t>
  </si>
  <si>
    <t>陈彦祎</t>
  </si>
  <si>
    <t>利利废弃石渣回收处理综合再利用项目</t>
  </si>
  <si>
    <t>项目规划用地23350平方米，总建筑面积23550平方米。主要利用废弃石渣生产机制砂、石子和干拌砂浆辅助材料。分三期投资，主要建设生产车间8栋、购置生产设备8套及办公楼、宿舍楼等配套设施。建成年产机制砂120万、石子和干拌砂浆120万吨。</t>
  </si>
  <si>
    <t>完成地基建设</t>
  </si>
  <si>
    <t>一季度基础设施建设；二季度钢结构安装、设备安装，一期设备调试，试生产。</t>
  </si>
  <si>
    <t>福州利利再生物资回收有限公司</t>
  </si>
  <si>
    <t>黄钦杜
13850186338</t>
  </si>
  <si>
    <t>林家鸿
13960764722</t>
  </si>
  <si>
    <t>周孟希</t>
  </si>
  <si>
    <t>高锦芳</t>
  </si>
  <si>
    <t>合民年产150万吨机制砂项目</t>
  </si>
  <si>
    <t>规划占地35亩，主要建筑面积28000平方米，主要利用矿山、石材厂废料石料加工成机制砂。该项目分三期投资，主要建设生产车间10栋、购置生产设备10套及附属设施；项目建成投产后年产机制砂150万吨。</t>
  </si>
  <si>
    <t>罗源县合民再生物资回收有限公司</t>
  </si>
  <si>
    <t>束展鹏
17730084736</t>
  </si>
  <si>
    <t>磊鑫新型功能陶瓷材料建设项目</t>
  </si>
  <si>
    <t>本项目采用新型功能分离制造材料技术；项目占地16.56亩，建筑面积13250平方米，主要利用石材废渣分离制造陶瓷材料，分三期建设，建设厂房2栋，购置生产设备5套及办公楼，宿舍、厂区道路、绿化环保、围墙、停车场及配电间等设施。建成年生产陶瓷材料3万吨。</t>
  </si>
  <si>
    <t>完成基础建设。</t>
  </si>
  <si>
    <t>一季度钢结构安装，二季度厂房结构封顶；三季度设备安装，一期设备调试，试生产。</t>
  </si>
  <si>
    <t>福建磊鑫环保科技有限公司</t>
  </si>
  <si>
    <t>吴海屏
18850772375</t>
  </si>
  <si>
    <t>元祥纺织定型产品建设项目</t>
  </si>
  <si>
    <t>项目总建筑面积46800平方米，通过外购半成品布料来加工生产高档服装所需的材料。该项目分三期投资，主要建设生产车间8栋、购置生产线8条。</t>
  </si>
  <si>
    <t>项目已完成注册、发改备案等前期手续，正在办理住建选址意见、国土用地审查和环评。</t>
  </si>
  <si>
    <t>一季度基础设施建设；二季度进行厂房主体框架建设；三季度完成生产线设备安装调试；四季度项目投产试生产。</t>
  </si>
  <si>
    <t>福建元祥纺织科技有限公司</t>
  </si>
  <si>
    <t>刘雄飞
13635237649</t>
  </si>
  <si>
    <t>项目利用七境茶场开展茶叶种植、加工、销售，花卉盆景、园林苗圃、果蔬、中药材种植、销售，水产养殖、销售，零售预包装食品等项目。</t>
  </si>
  <si>
    <t>建设茶叶生产线。一季度厂房完成三通一平；二季度进行厂房主体框架建设；三季度完成生产线设备安装调试产。</t>
  </si>
  <si>
    <t>罗源西兰七境堂茶业有限公司</t>
  </si>
  <si>
    <t>甘庆佺13950229977</t>
  </si>
  <si>
    <t>李云星</t>
  </si>
  <si>
    <t>游垂元</t>
  </si>
  <si>
    <t>杜武义</t>
  </si>
  <si>
    <t>仙桃溪生态观光项目</t>
  </si>
  <si>
    <t>项目建设内容主要包括办公接待中心、停车场、民宿、生活楼、水蜜桃种植区、花卉种植区、淡水鱼养殖区、森林度假休闲木屋等。</t>
  </si>
  <si>
    <t>完成桃树种植和周边环境改造提升。</t>
  </si>
  <si>
    <t>一、二季度开展民宿、办公楼建设。三、四进度开展森林度假区建设。</t>
  </si>
  <si>
    <t>罗源县仙桃溪生态旅游开发有限公司</t>
  </si>
  <si>
    <t>徐忠泉</t>
  </si>
  <si>
    <t>年产8万吨新能源生物质固体成型燃料项目</t>
  </si>
  <si>
    <r>
      <rPr>
        <sz val="10"/>
        <rFont val="仿宋_GB2312"/>
        <charset val="134"/>
      </rPr>
      <t>项目主要建设内容为加工厂房4栋、办公及宿舍楼1栋、、仓库1座、生产线</t>
    </r>
    <r>
      <rPr>
        <sz val="9"/>
        <rFont val="仿宋_GB2312"/>
        <charset val="134"/>
      </rPr>
      <t>5条、地磅1台及其他配套设施建设等。</t>
    </r>
  </si>
  <si>
    <t>完成厂区场地平整和厂房建设等基础性工作。</t>
  </si>
  <si>
    <t>一季度完成生产车间和成品仓库建设；二季度完成设备安装、调试等工作；三、四季度完成一条生产线建设，正式投产。</t>
  </si>
  <si>
    <t>福建省同茂新能源科技有限公司</t>
  </si>
  <si>
    <t>李昌熠
13950386225</t>
  </si>
  <si>
    <t>林升</t>
  </si>
  <si>
    <t>蒋山休闲旅游项目</t>
  </si>
  <si>
    <t>项目主要从事餐饮、住宿服务，乡村旅游资源整合及旅游产品开发。</t>
  </si>
  <si>
    <t>完成小木屋、旅游公厕等项目建设，及栈道基础桩基建设</t>
  </si>
  <si>
    <t>一季度完成栈道建设；二季度完成大门游客中心、停车场建设；三、四季度完成部门休闲游乐场所建设。</t>
  </si>
  <si>
    <t>罗源县九霄休闲旅游发展有限公司</t>
  </si>
  <si>
    <t>俞义标
18106050077</t>
  </si>
  <si>
    <t>中房镇起叠线Y003叠石至八仙山段道路改建工程</t>
  </si>
  <si>
    <t>项目路线起点位于中房镇叠石Y003起点线K21+154，向北沿着Y003老路经叠石村下厝、洋头、北洋、满盾村溪坂，际尾洋、半中林、湖中、下段后、沿山体布设新线，终与中房镇八仙山，与乡道Y061顺接，道路全长约6.33公里。</t>
  </si>
  <si>
    <t>完成前期项目设计，并通过审批；对该项目进行招投标，并开始初步施工。</t>
  </si>
  <si>
    <t>一季度初步开始进行道路拓宽；二季度完成全路段道路路基拓宽工作；三季度开始全路段进行水泥混凝土浇灌工作；四季度完成道路硬化及桥梁、涵洞、边沟等其他设施建设。</t>
  </si>
  <si>
    <t>中房镇人民政府</t>
  </si>
  <si>
    <t>林贵福18900250008</t>
  </si>
  <si>
    <t>张和强</t>
  </si>
  <si>
    <t xml:space="preserve">吴克通  </t>
  </si>
  <si>
    <t>林云</t>
  </si>
  <si>
    <t>中房镇起中线Y003曹垄至叠石段道路改建工程</t>
  </si>
  <si>
    <t>本项目为旧路改造，起点位于起步曹垄村既有道路，桩号K13+154，终点桩号K21+898.498，道路全长8.744公里。路段路基宽度7.5米，其中部分路段路基宽度6.5米，路面采用水泥混凝土路面。</t>
  </si>
  <si>
    <t>完成前期项目设计，并通过审批，于10月23日完成项目招投标工作，并初步开始施工。</t>
  </si>
  <si>
    <t>一季度初步开始进行道路拓宽；二季度完成全路段道路路基拓宽工作；三季度开始全路段进行水泥混凝土浇灌工作；四季度：完成道路硬化及桥梁、涵洞、边沟等其他设施建设。</t>
  </si>
  <si>
    <t>罗源县中房镇叠临线Y047叠石至福源段公路改建工程（原叠石至福源风景区旅游道路工程）</t>
  </si>
  <si>
    <t>工程总用地面积12.5213公顷，路线起点位于中房镇叠石村麟下洋，路线局部路段由原有旧路拓宽改造，终点位于福源村。路线全长5.1245千米，路基路面宽7.5米，全幅式水泥混凝土路面。</t>
  </si>
  <si>
    <t>项目已开工，施工队入驻项目施工地，进行全路段拓宽及路基建设。</t>
  </si>
  <si>
    <t>一季度完成全路段道路路基拓宽工作；二季度开始全路段进行水泥混凝土浇灌工作；三季度完成道路硬化及桥梁、涵洞、边沟等其他设施建设。</t>
  </si>
  <si>
    <t>废旧机动车拆解回收利用项目</t>
  </si>
  <si>
    <t>项目采用物理分离分选再生利用技术与设备，项目总占地面积约40亩，建设拆解车间15000平方米、办公楼1200平方米、成品仓库4050平方米，车辆暂存区6500平方米。购置精细化拆解设备、氟利昂抽取设备、油水分离设备、切割机、压块机、叉车、牵引设备、称重设备、起重设备等，形成年回收、拆解报废汽车10000辆的生产能力。</t>
  </si>
  <si>
    <t>完成签约。</t>
  </si>
  <si>
    <t>一季度完成工业园区规划审批、建设用地审批等相关前期准备工作并开工；二至四季度汽车拆解厂房主体土建施工，办公楼进行桩基及土建施工。</t>
  </si>
  <si>
    <t>福建省金宝再生资源有限公司</t>
  </si>
  <si>
    <t>何茂林（13960909377）</t>
  </si>
  <si>
    <t>王立伟</t>
  </si>
  <si>
    <t>陈建铭</t>
  </si>
  <si>
    <t>周 彦</t>
  </si>
  <si>
    <t>兰志红</t>
  </si>
  <si>
    <t>年产100万套板式家具生产项目</t>
  </si>
  <si>
    <t>租赁福建宏丰冶金备件有限公司现有2号厂房、3号厂房、5号办公楼部分楼层，建设5条生产线，年产100万套板式家具，总投资8000万元，其中设备投资6000万元，其他投资2000万元。</t>
  </si>
  <si>
    <t>预计年底前该项目可安装好4条生产线并投入生产。</t>
  </si>
  <si>
    <t>一季度完成生产线新增工作，预计生产10万套家具，约占年度任务10%；二季度预计生产15万套家具，约占年度任务15%；三季度预计生产15万套家具，约占年度任务15%；四季度预计生产20万套家具，约占年度任务20%。</t>
  </si>
  <si>
    <t>福州市合元昌家具有限公司</t>
  </si>
  <si>
    <t>郑道树（13906779950）</t>
  </si>
  <si>
    <t>于宏</t>
  </si>
  <si>
    <t>六、海洋经济建设指挥部</t>
  </si>
  <si>
    <t>罗源县昌西水库工程</t>
  </si>
  <si>
    <t>总库容1191万立方米，兴利库容1032万立方米，日供水4.3万吨。</t>
  </si>
  <si>
    <t>一至四季度完成导截流工程及大坝主体开挖30%。</t>
  </si>
  <si>
    <t>云水环境保护（罗源）有限公司</t>
  </si>
  <si>
    <t>郭开利
15887299557</t>
  </si>
  <si>
    <t>阮为义</t>
  </si>
  <si>
    <t>余金荣</t>
  </si>
  <si>
    <t>蒋金狮朱伟明</t>
  </si>
  <si>
    <t>鉴江智乐渔业小镇·井水海天山色国际民宿项目</t>
  </si>
  <si>
    <t>项目主要建设国际民宿群，配套建设酒店、海洋文化，渔业特产品等伴手礼展销厅及开设互联网零售店。总占地面积66667平方米，建筑占地面积49233.51 平方米，其中国际名宿占地面积35333.51平方米，酒店占地面积13000平方米，海洋文化，渔业特产品等伴手礼展销厅个，总占地900平方米。</t>
  </si>
  <si>
    <t>完成第一批民宿（30栋）土地流转及房屋租赁工作，完成民宿设计。</t>
  </si>
  <si>
    <t>一季度完成第一批6栋民宿改造及装修；二季度完成第一批9栋民宿改造及装修，并进行第二批民宿（35栋）土地流转及房屋租赁工作；三季度完成第一批10栋民宿改造及装修，继续进行第二批民宿（35栋）土地流转及房屋租赁工作；四季度完成第一批民宿5栋改造及装修工作，完成第二批民宿（35栋）土地流转及房屋租赁工作，并开始第二批民宿设计工作。</t>
  </si>
  <si>
    <t>福建井水旅游管理有限公司</t>
  </si>
  <si>
    <t>郑书浩，18930042839</t>
  </si>
  <si>
    <t>叶靖雯，18650389360</t>
  </si>
  <si>
    <t>陈晨然</t>
  </si>
  <si>
    <t>辛捷</t>
  </si>
  <si>
    <t>杜鹃花舍旅游文化风景区</t>
  </si>
  <si>
    <t>项目总用地面积133334平方米（200亩），计划打造已杜鹃花为主题的旅游风景区配套特色旅游民宿，主要建设，主要在长约4公里的山道边种植杜鹃花，山道上建造造型各异的民宿住房、景区内还配有陶艺亲子体验屋，垂钓池、山间氧吧、中西式餐厅等。其中景区内民宿分为山顶独栋别墅、毛草屋等特色民宿房屋，约设60铺位，民宿建筑总占地面积约13333.4平方米，陶艺亲子体验屋，垂钓池、山间氧吧、中西式餐厅，合计占地约26666.8平方米。总建筑面积64000平方米。</t>
  </si>
  <si>
    <t>进行道路平整，对景区进行总体规划及民宿区设计，并种植杜鹃花</t>
  </si>
  <si>
    <t>一季度进行5栋民宿建设，及杜鹃花日常维护；二季度进行10栋民宿建设及景区配套设施设计、杜鹃花日常维护；三季度进行10栋民宿建设，并对前两季度建造完成的民宿进行内部装修、景区配套设施设计、杜鹃花日常维护；四季度进行10栋民宿建设，并对前三季度建造完成的民宿进行内部装修，杜鹃花日常维护、根据景区配套设施设计筹备景区配套设施建设。</t>
  </si>
  <si>
    <t>罗源程家洋旅游管理服务有限公司</t>
  </si>
  <si>
    <t>杨义锋，15960111920</t>
  </si>
  <si>
    <t>海洋生物制品技术研发项目</t>
  </si>
  <si>
    <t>本项目采用现代先进生物技术，对滩涂类生物原种进行开发、良种进行扩繁和优化改良，与省内外科研院校产学研结合，在研究现有南极磷虾、沙蚕等的活性物质基础上，深入开展海洋生物药研开发与应用。项目总用地20000.1平方米，建设三层现代生物技术专用产学研科级大楼一栋；封闭实验中心一栋三层；对外展示研究中心一栋两层；成果展示楼一栋三层；科研人员宿舍两栋3层；建成年产约600千克药品。</t>
  </si>
  <si>
    <t>与省内外科研院校签订合作书，开展前期征地工作及产学研大楼设计。</t>
  </si>
  <si>
    <t>一、二季度产学研大楼基础施工；三季度完成产学研大楼建设，采购设备，开始建设封闭式实验中心。</t>
  </si>
  <si>
    <t>福建省洋泽海洋生物科技有限公司</t>
  </si>
  <si>
    <t>周洪磊，13003811888</t>
  </si>
  <si>
    <t>鉴江镇海上牧场</t>
  </si>
  <si>
    <t>竣工</t>
  </si>
  <si>
    <t>养殖户总计约770户，养殖鲍鱼67056框（标准框4X4米）左右，约面积107万平方米。</t>
  </si>
  <si>
    <t>一至四季度完成剩余部分鲍鱼养殖工厂化设施建设，已建设完成部分投产。</t>
  </si>
  <si>
    <t>罗源县鉴江湾燕松海水养殖有限公司</t>
  </si>
  <si>
    <t>杨燕斌13950392282</t>
  </si>
  <si>
    <t>白马山生态旅游项目</t>
  </si>
  <si>
    <t>项目主要建造长约4公里程家洋纪坑村至白马山栈道，及栈道周边风景区、景区内民宿区。其中景区内民宿区（单人房、双人房、家庭房），占地面积约2000.1平方米，休闲娱乐房，占地面积约4500平方米，特色餐厅，占地约1000平方米。设备包括：缆车车厢、滑行绳索、民宿内家居用品等。建成年旅游人次15万人。</t>
  </si>
  <si>
    <t>进行护坡及栈道建设。</t>
  </si>
  <si>
    <t>一季度完成护坡建设及栈道建设；二季度开始建设游客中心及风景区，开始民宿区设计；三季度建设游客中心及风景区，筹备民宿区施工；四季度完善游客中心及风景区建设，继续建设民宿区。</t>
  </si>
  <si>
    <t>罗源县白马山旅游开发有限公司</t>
  </si>
  <si>
    <t>杨燕斌，13950392282</t>
  </si>
  <si>
    <t>鼎锋山生态旅游文化综合体项目</t>
  </si>
  <si>
    <t>项目总占地面积120000.6平方米，总建筑面积63800平方米，主要建造海边住宿区、海边观景台、娱乐房、美食城等。建成年接待旅游客10万人次。</t>
  </si>
  <si>
    <t>进行基础设施建设。</t>
  </si>
  <si>
    <t xml:space="preserve">一季度进行基础设施建设，如管道铺设、修建公路等；二季度完成基础设施建设，设计海边别墅区及海边观景台；三季度建设海边别墅区及海边观景台；四季度继续建设海边别墅区及海边观景台。          </t>
  </si>
  <si>
    <t>罗源鼎锋生态旅游有限责任公司</t>
  </si>
  <si>
    <t>陈新锋，18559137387</t>
  </si>
  <si>
    <t>主要建设碧里乡牛澳村海滨中心旅游区、外湾码头、南洋养老休闲区、东洋自然村珍贵树种植物园（含体育公园）、陶澳村旅游区等。</t>
  </si>
  <si>
    <t>一季度完成牛澳至南洋道路建设；二季度完成部分用地出让等相关报批工作；三季度完成海滨浴场建设；四季度完成牛澳外湾渔业养殖综合配套服务基地道路等基础设施建设。</t>
  </si>
  <si>
    <t>福建牛澳湾文化旅游开发有限公司</t>
  </si>
  <si>
    <t>余养宏18606012388</t>
  </si>
  <si>
    <t>黄亦楠</t>
  </si>
  <si>
    <r>
      <rPr>
        <sz val="10"/>
        <rFont val="仿宋_GB2312"/>
        <charset val="134"/>
      </rPr>
      <t>余灿</t>
    </r>
    <r>
      <rPr>
        <sz val="10"/>
        <rFont val="宋体"/>
        <charset val="134"/>
      </rPr>
      <t>俤</t>
    </r>
  </si>
  <si>
    <t>该项目共分为老茶圃、莲花心、茶园、长丽及东洋、北山下5个片区，采用“公司+农户”的经营模式运作，计划用3年时间发展大棚花卉苗木生产基地及旅游观光、农家乐等。</t>
  </si>
  <si>
    <t>一季度建设过坝，谷阳（约100亩）作为苗木生产基地；二季度建设山塘作为花卉苗木生产灌溉，建设单斗至大浪溪（约400亩）田地作为大棚花卉生产基地。进行水利微喷灌设备采购；三季度大堵（约200亩）拟规划作为百花园；四季度大垅山坡地（约500亩）用于种植各种特色名贵树种作观光与销售。水利微喷灌设备安装。</t>
  </si>
  <si>
    <t>福建西洋农业开发股份有限公司</t>
  </si>
  <si>
    <t>林贤维13809532690</t>
  </si>
  <si>
    <t>王坤</t>
  </si>
  <si>
    <t>陶澳石厝休闲项目</t>
  </si>
  <si>
    <t>旅游业</t>
  </si>
  <si>
    <t>项目占地面积520亩,用海面积110亩，主要建筑面积约10万平方米。项目投资4.8亿元，建设集民俗风情观光、滑草露营游乐、海滨休闲度假和鱼排赶海体验于一体的旅游资源开发项目。建设海上鱼排并开发赶海互动和海鲜体验活动。打造石厝民俗风情度假区（建设海滨度假楼一栋、游客集散中心一座、景区道路和停车场等配套基础设施）,修建滨海栈道，综合开发沙滩娱乐、高山滑草和露营基地。项目建成后可年接待游客约12万人次。</t>
  </si>
  <si>
    <t>完成发改备案，项目开工</t>
  </si>
  <si>
    <t>一季度进行景区项目道路路基工程建设；二季度开展道路硬化、石厝整修工作；三季度修建游客集散中心、公厕、停车场等景区基础配套设施；四季度建设海上鱼排并开发赶海体验项目。</t>
  </si>
  <si>
    <t>福建同邦亚坤置业有限公司</t>
  </si>
  <si>
    <t>黄向康</t>
  </si>
  <si>
    <t>益亭园互联网生态共享牧场项目</t>
  </si>
  <si>
    <t>农林水</t>
  </si>
  <si>
    <t>该项目占地面积约500亩，建筑面积7000平方米,采取互联网+农户合作方式开发益亭园互联网生态共享牧场项目。主要建设木屋、竹楼、蒙古包、羊舍5-7座、饲料库房等，养殖下廪羊，开设野味馆，茶庄等。同时开发平整断肠草种植地，采取互联网+生态养羊联合养殖模式：“线下生态智能牧场+线上可视化监管系统+网络众筹销售”，一人或多人共同认养一头生态羊，由牧场屠宰、分割、包装，将产品通过冷链物流配送至认养人手中。新增生产能力：年存栏3000只下廪羊，年出栏1000只下廪羊。</t>
  </si>
  <si>
    <t xml:space="preserve">一季度进行道路平整拓宽；二季度开发平整土地、修建生态化羊舍，引进下廪羊苗种；三季度修建部分管理房、木屋、竹楼、饲料房等；四季度平整土地，种植断肠草。
</t>
  </si>
  <si>
    <t>福州益亭园生态养殖有限公司</t>
  </si>
  <si>
    <t>陈为喜
1886015776</t>
  </si>
  <si>
    <t>陈言程</t>
  </si>
  <si>
    <t>兴建1000亩大型现代化循环立体养殖中心；建设2000亩标准野茶生态园及高优果蔬种植园；兴建集餐饮、棋牌、垂钓、休闲、游乐、园林绿化和乡村情调于一体的多功能休闲园区；建立绿色产品生产基地。</t>
  </si>
  <si>
    <t>一季度完善500亩立体种养殖基地及200亩有机野茶园建设；二季度完成500亩荷花套养及观光园区建设；三、四季度进行园区内道路、水利等基础设施建设以及产品初加工基地建设。</t>
  </si>
  <si>
    <t>福建中房长晟生态农业科技有限公司</t>
  </si>
  <si>
    <t>郑长鸣13788882788</t>
  </si>
  <si>
    <t>张和强15259144725</t>
  </si>
  <si>
    <t>吴克通</t>
  </si>
  <si>
    <t>建设水库总库容量252.3万方，日供水规模1.2万吨。</t>
  </si>
  <si>
    <t>2020-2021</t>
  </si>
  <si>
    <t>一至四季度开展前期工作（可研、初设、用林、用地等）。</t>
  </si>
  <si>
    <t>云水环境保护（罗源有限公司）</t>
  </si>
  <si>
    <t>郭开利15887299557</t>
  </si>
  <si>
    <t>吴丽钗</t>
  </si>
  <si>
    <t>魏耀明</t>
  </si>
  <si>
    <t>罗源县2021年重点建设项目10月进度跟踪表</t>
  </si>
  <si>
    <t>2021年工作目标</t>
  </si>
  <si>
    <t>1-10月完成投资
（万元）</t>
  </si>
  <si>
    <t>当年开竣工月份</t>
  </si>
  <si>
    <t>责任
单位</t>
  </si>
  <si>
    <t>计划投资
(万元)</t>
  </si>
  <si>
    <t>当月完成投资</t>
  </si>
  <si>
    <t>本年累计完成投资</t>
  </si>
  <si>
    <t>投资完成率
（%）</t>
  </si>
  <si>
    <t>合计：199项</t>
  </si>
  <si>
    <t>1、在建项目（112项）</t>
  </si>
  <si>
    <t>福州德塔全球智能应急电源发电机组生产项目</t>
  </si>
  <si>
    <t>台商区</t>
  </si>
  <si>
    <t>★</t>
  </si>
  <si>
    <t>福建联塑新型环保建材家居项目</t>
  </si>
  <si>
    <t>宝钢德盛精品不锈钢绿色产业基地项目-钢铁产能置换项目</t>
  </si>
  <si>
    <t>罗源宝钢德盛1600mm酸洗项目</t>
  </si>
  <si>
    <t>9月竣工</t>
  </si>
  <si>
    <t>罗源宝钢德盛能源综合利用项目</t>
  </si>
  <si>
    <t>宝钢德盛钢铁生产线5G智慧提升工程</t>
  </si>
  <si>
    <t>罗源德胜喷墨薄型高档墙地砖生产项目</t>
  </si>
  <si>
    <t>福建德盛镍业配套煤气工程节能减排改造升级项目</t>
  </si>
  <si>
    <t>三钢产能置换（罗源闽光部分）及配套项目一期工程</t>
  </si>
  <si>
    <t>三钢产能置换（罗源闽光部分）及配套项目二期工程及年产130万吨H型钢生产线</t>
  </si>
  <si>
    <t>福建空分气体两套22000Nm³/h制氧项目</t>
  </si>
  <si>
    <t>永万年产120万m3立方米预拌商品混凝站</t>
  </si>
  <si>
    <t>3月竣工</t>
  </si>
  <si>
    <t>物联云商配套项目（罗源闽光三桥）</t>
  </si>
  <si>
    <t>罗源县百乐建材加工产业园</t>
  </si>
  <si>
    <t>安之源铝合金耐火窗、钢质门、钢质窗防火窗生产项目</t>
  </si>
  <si>
    <t>香山小镇</t>
  </si>
  <si>
    <t>余家塘旧屋户区改造（龙鑫第一城（东方星城）A区、B区二期C区、F区、小学）</t>
  </si>
  <si>
    <t>后张文化旅游项目</t>
  </si>
  <si>
    <t>1月竣工</t>
  </si>
  <si>
    <t>罗源县莲西市场项目</t>
  </si>
  <si>
    <t>2月竣工</t>
  </si>
  <si>
    <t>鑫瑞都酒店项目</t>
  </si>
  <si>
    <t>昌博集装箱项目</t>
  </si>
  <si>
    <t>鼎中源沥青混凝土生产项目</t>
  </si>
  <si>
    <t>8月竣工</t>
  </si>
  <si>
    <t>畲乡里体育休闲运动项目</t>
  </si>
  <si>
    <t>竹里缘旅游观光体验项目</t>
  </si>
  <si>
    <t>北山湾海滨休闲旅游观光项目</t>
  </si>
  <si>
    <t>畲族休闲旅游观光项目</t>
  </si>
  <si>
    <t>罗源休闲渔业旅游开发综合项目</t>
  </si>
  <si>
    <t>福州港罗源湾港区碧里作业区6号泊位工程</t>
  </si>
  <si>
    <t>罗源县碧里乡黄先线Y001西洋至先锋段道路改建工程</t>
  </si>
  <si>
    <t>乡村振兴--碧里乡沿海村和临港企业自来水供水市工程（城乡供水一体化项目）</t>
  </si>
  <si>
    <t>福州龙之家酒店</t>
  </si>
  <si>
    <t>6月竣工</t>
  </si>
  <si>
    <t>西洋花卉苗木基地项目</t>
  </si>
  <si>
    <t>福建罗源海洋水产种质工程中心</t>
  </si>
  <si>
    <t>元逸生物科技综合开发项目</t>
  </si>
  <si>
    <t>井水旅游服务中心</t>
  </si>
  <si>
    <t>海洋生物制品技术研发</t>
  </si>
  <si>
    <t>2月部分竣工</t>
  </si>
  <si>
    <t>泊鑫海上智慧平台</t>
  </si>
  <si>
    <t>3月部分竣工</t>
  </si>
  <si>
    <t>海边渔家水产品加工</t>
  </si>
  <si>
    <t>佳鑫沃水产品育苗基地</t>
  </si>
  <si>
    <t>圣塘福益鑫南美白对虾养殖基地</t>
  </si>
  <si>
    <t>北方岩虫集约化养殖技术集成开发项目</t>
  </si>
  <si>
    <t>年产100万吨装配式建筑原材料加工项目</t>
  </si>
  <si>
    <t>日产3万袋绣球菌基地项目</t>
  </si>
  <si>
    <t>洋北西湾红色旅游项目</t>
  </si>
  <si>
    <t>7月竣工</t>
  </si>
  <si>
    <t>罗源新增中小河流治理项目</t>
  </si>
  <si>
    <t>生物分离秀珍菇液体菌种项目</t>
  </si>
  <si>
    <t>元匠壹号民宿文化旅游项目</t>
  </si>
  <si>
    <t>锦源纺织二期项目</t>
  </si>
  <si>
    <t>中鑫现代建材集成循环生产项目</t>
  </si>
  <si>
    <t>年产700吨阀门机和管道配件加工项目</t>
  </si>
  <si>
    <t>海聚建筑材料制品加工项目</t>
  </si>
  <si>
    <t>华飞复合材料包装箱建设项目</t>
  </si>
  <si>
    <t>一棵树木制品家具生产项目</t>
  </si>
  <si>
    <t>固顺工程机械设备建设项目</t>
  </si>
  <si>
    <t>强迪纶年产8000吨无纺布及6000吨纱锭项目</t>
  </si>
  <si>
    <t>壹十壹木制品家具生产项目</t>
  </si>
  <si>
    <t>萍晴日用化妆品项目</t>
  </si>
  <si>
    <t>奥特龙非标自动化设备生产项目</t>
  </si>
  <si>
    <t>旗峰健保养生基地项目</t>
  </si>
  <si>
    <t>汇佰佳禽业发展项目</t>
  </si>
  <si>
    <t>生春源速溶茶生产升级改造项目</t>
  </si>
  <si>
    <t>迪盛和食用菌综合开发项目</t>
  </si>
  <si>
    <t>康科黑布林休闲观光项目</t>
  </si>
  <si>
    <t>润林生态度假山庄项目</t>
  </si>
  <si>
    <t>深坑翰星文旅项目</t>
  </si>
  <si>
    <t>高频焊接金属制品制造项目</t>
  </si>
  <si>
    <t>浿溪古民居建设项目</t>
  </si>
  <si>
    <t>小时候生态农场旅游开发项目</t>
  </si>
  <si>
    <t>白塔乡红色教育研学基地项目</t>
  </si>
  <si>
    <t>飞煌水泥构件、预制品生产项目</t>
  </si>
  <si>
    <t>阻隔防爆撬装式加油装置生产与研发基地建设项目</t>
  </si>
  <si>
    <t>飞煌水泥构件、预制品生产技术升级改造项目</t>
  </si>
  <si>
    <t>港造利木塑板、型材制造项目</t>
  </si>
  <si>
    <t>6月部分竣工</t>
  </si>
  <si>
    <t>新馨全自动蛋鸡生态养殖项目</t>
  </si>
  <si>
    <t>钢志杰新材料产业基地建设项目</t>
  </si>
  <si>
    <t>年产3万吨萤石球项目</t>
  </si>
  <si>
    <t>人造砂环保综合循环利用升级改造项目</t>
  </si>
  <si>
    <t>机制竹炭加工及再生资源综合利用项目</t>
  </si>
  <si>
    <t>文武成康花卉景观基地项目</t>
  </si>
  <si>
    <t>新知青旅游休闲项目</t>
  </si>
  <si>
    <t>陶洋菌包生产基地项目</t>
  </si>
  <si>
    <t>飞竹红色文化旅游项目</t>
  </si>
  <si>
    <t>上地村旗岗山樱花园项目</t>
  </si>
  <si>
    <t>霍口水库安置房工程</t>
  </si>
  <si>
    <t>霍口畲族乡</t>
  </si>
  <si>
    <t>罗源县霍口水库库区坝址至黄鹤(罗溪)公路改建工程</t>
  </si>
  <si>
    <t>塘下农业田园综合体项目</t>
  </si>
  <si>
    <t>亿旺利田园生态综合体项目</t>
  </si>
  <si>
    <t>罗源霍口水库工程</t>
  </si>
  <si>
    <t>罗源县霍口水库及引水工程建设指挥部</t>
  </si>
  <si>
    <t>昌西水库建设指挥部</t>
  </si>
  <si>
    <t>罗源起步溪沈厝段防洪工程（右岸）</t>
  </si>
  <si>
    <t>罗源护国溪杭山至蒋店段防洪工程（左岸）</t>
  </si>
  <si>
    <t>罗源县洪洋溪洪洋至皇万段防洪工程</t>
  </si>
  <si>
    <t>罗源县安全生态水系项目</t>
  </si>
  <si>
    <t>罗源县公安局业务技术用房项目</t>
  </si>
  <si>
    <t>公安局</t>
  </si>
  <si>
    <t>宝钢德盛经营管控系统项目</t>
  </si>
  <si>
    <t>工信局</t>
  </si>
  <si>
    <t>福州民族小学项目</t>
  </si>
  <si>
    <t>罗源县松山镇区域性养老服务中心</t>
  </si>
  <si>
    <t>罗源县精神病防治院医学观察隔离病房项目</t>
  </si>
  <si>
    <t>卫健局</t>
  </si>
  <si>
    <t>罗源县医院感染性疾病科负压病房改建项目</t>
  </si>
  <si>
    <t>罗源县城区环境综合改造提升项目</t>
  </si>
  <si>
    <t>罗源县老城区文化街区保护（罗中路闽源段、溪尾街）工程</t>
  </si>
  <si>
    <t>4月竣工</t>
  </si>
  <si>
    <t>2.计划新开工（73项）</t>
  </si>
  <si>
    <t>宝钢德盛厂区西侧红土镍矿原料场技术改造项目</t>
  </si>
  <si>
    <t>4月开工</t>
  </si>
  <si>
    <t>原料场智能升级改造项目</t>
  </si>
  <si>
    <t>3月开工</t>
  </si>
  <si>
    <t>烧结系统超低排放改造工程</t>
  </si>
  <si>
    <t>福建亿鑫钢铁有限公司封闭式料场改造工程项目</t>
  </si>
  <si>
    <t>7月开工</t>
  </si>
  <si>
    <t>宝太110万吨冷轧项目</t>
  </si>
  <si>
    <t>9月开工</t>
  </si>
  <si>
    <t>福建罗源智海环保科技有限公司高分子材料制造项目</t>
  </si>
  <si>
    <t>冷链食品加工、物流项目</t>
  </si>
  <si>
    <t>林氏恒业木制品家具生产项目</t>
  </si>
  <si>
    <t>丽景珍贵树种智能化培育示范基地项目</t>
  </si>
  <si>
    <t>凤山公园二期项目</t>
  </si>
  <si>
    <t>凤川生态公园项目</t>
  </si>
  <si>
    <t>6月开工</t>
  </si>
  <si>
    <t>罗源县“一区三镇”松山组团发展项目</t>
  </si>
  <si>
    <t>畲族红色文化旅游项目</t>
  </si>
  <si>
    <t>书香小镇文旅项目</t>
  </si>
  <si>
    <t>选屿红色旅游项目</t>
  </si>
  <si>
    <t>1月开工</t>
  </si>
  <si>
    <t>绿色不锈钢物流园项目</t>
  </si>
  <si>
    <t>“卖纸拉回收”城市回收服务平台项目</t>
  </si>
  <si>
    <t>华达客运5G智慧管理系统项目</t>
  </si>
  <si>
    <t>福州市罗源东銮原油地下水封洞库项目</t>
  </si>
  <si>
    <t>牛澳星耀深水网箱综合开发项目</t>
  </si>
  <si>
    <t>富联兴（碧里）水产品集散配送中心</t>
  </si>
  <si>
    <t>1月开工10月竣工</t>
  </si>
  <si>
    <t>大来藻类研发培育基地</t>
  </si>
  <si>
    <t>船舶修理能力提升技改工程项目</t>
  </si>
  <si>
    <t>滨海美食街综合开发项目</t>
  </si>
  <si>
    <t>金顺格物流产业园</t>
  </si>
  <si>
    <t>疍民文化街区</t>
  </si>
  <si>
    <t>2月开工</t>
  </si>
  <si>
    <t>海产品物流综合管理基地</t>
  </si>
  <si>
    <t>鉴江洋屿海产品分拣加工基地</t>
  </si>
  <si>
    <t>源林海产品加工及销售贸易项目</t>
  </si>
  <si>
    <t>闽东北(鉴江镇)海洋生物科技产业园</t>
  </si>
  <si>
    <t>LED智能透明显示屏生产制造项目</t>
  </si>
  <si>
    <t>圆屿一号度假酒店</t>
  </si>
  <si>
    <t>中农绿源生态休闲农庄</t>
  </si>
  <si>
    <t>鉴江海上物业管理中心</t>
  </si>
  <si>
    <t>SPC地板新材料技术推广项目</t>
  </si>
  <si>
    <t>年产20万吨固体成型燃料二期项目</t>
  </si>
  <si>
    <t>滨源百合生物产业链项目</t>
  </si>
  <si>
    <t>福建矿业商务核算中心项目</t>
  </si>
  <si>
    <t>5月开工</t>
  </si>
  <si>
    <t>榕树休闲文旅项目</t>
  </si>
  <si>
    <t>科建建筑材料生产建设项目</t>
  </si>
  <si>
    <t>蛋类食品加工技术升级改造建设项目</t>
  </si>
  <si>
    <t>年产700吨阀门机和管道配件加工项目技术升级改造</t>
  </si>
  <si>
    <t>海聚建筑材料制品加工项目技术升级改造</t>
  </si>
  <si>
    <t>洪洋乡民生基础设施项目</t>
  </si>
  <si>
    <t>津泰年产3000吨塑料单丝项目</t>
  </si>
  <si>
    <t>润煌年产2万吨新型塑料管道项目</t>
  </si>
  <si>
    <t>盛嘉钢化中空安全玻璃生产建设项目</t>
  </si>
  <si>
    <t>禹顺泰年产20万套装配箱新型建筑材料制品生产项目</t>
  </si>
  <si>
    <t>新景驰锐新材料钢结构制造项目</t>
  </si>
  <si>
    <t>玻璃钢一体化环保设备制造项目</t>
  </si>
  <si>
    <t>家石盾智慧文化旅游项目</t>
  </si>
  <si>
    <t>罗源泽海新型节能环保建材项目</t>
  </si>
  <si>
    <t>地恒多功能干粉砂浆技术升级改造项目</t>
  </si>
  <si>
    <t>庭前休闲农庄旅游项目</t>
  </si>
  <si>
    <t>南洋乡村生态观光旅游项目</t>
  </si>
  <si>
    <t>七境石碧山庄项目</t>
  </si>
  <si>
    <t>七境茶叶加工项目</t>
  </si>
  <si>
    <t>年产2亿块环保透水砖、仿石路沿石项目</t>
  </si>
  <si>
    <t>快连建工技改项目</t>
  </si>
  <si>
    <t>3月开工
6月竣工</t>
  </si>
  <si>
    <t>西兰乡乡村振兴研学小镇建设项目</t>
  </si>
  <si>
    <t>研学旅行营地项目</t>
  </si>
  <si>
    <t>5月开工10月竣工</t>
  </si>
  <si>
    <t>锦齐"互联网+"信息服务创意项目</t>
  </si>
  <si>
    <t>月半山生态旅游综合体项目</t>
  </si>
  <si>
    <t>梧峰生态观光茶园项目</t>
  </si>
  <si>
    <t>仓前红色文化旅游项目</t>
  </si>
  <si>
    <t>丰余红色文化旅游项目</t>
  </si>
  <si>
    <t>坤建大数据信息平台项目</t>
  </si>
  <si>
    <t>高山反季节特色农产品种植项目</t>
  </si>
  <si>
    <t>牛姆山登高望远休闲旅游项目</t>
  </si>
  <si>
    <t>福湖畲风文旅精品旅游项目</t>
  </si>
  <si>
    <t>罗源县松山镇城市社区嵌入式家园</t>
  </si>
  <si>
    <t>中房镇公益性公墓</t>
  </si>
  <si>
    <t>鉴江镇公益性公墓</t>
  </si>
  <si>
    <t>3.预备（14项）</t>
  </si>
  <si>
    <t>电子产品及汽车配件项目</t>
  </si>
  <si>
    <t>智能电网配套工厂建设项目</t>
  </si>
  <si>
    <t>福建省恒益建材科技产业园</t>
  </si>
  <si>
    <t>北山红色旅游开发项目</t>
  </si>
  <si>
    <t>建筑及工业废弃物再生资源利用项目</t>
  </si>
  <si>
    <t>兴闽威岩棉保温材料生产线扩建项目</t>
  </si>
  <si>
    <t>瓷语陶艺文旅项目</t>
  </si>
  <si>
    <t>竹朴乡畲院文旅综合项目</t>
  </si>
  <si>
    <t>罗源湾北岸公共输送廊道项目</t>
  </si>
  <si>
    <t>福州港罗源湾港区将军帽作业区5#、6#泊位工程</t>
  </si>
  <si>
    <t>福州港罗源湾港区碧里作业区5#泊位扩能改造项目</t>
  </si>
  <si>
    <t>闽东北滨海康养产业示范区</t>
  </si>
  <si>
    <t>西兰隧道建设项目</t>
  </si>
  <si>
    <t>官山隧道建设项目</t>
  </si>
  <si>
    <t>罗源县2019年重点建设项目按指挥部汇总情况表</t>
  </si>
  <si>
    <t>注：项目数单位：项；投资单位：亿元</t>
  </si>
  <si>
    <t>名  称</t>
  </si>
  <si>
    <t>县重点项目</t>
  </si>
  <si>
    <t>市重点项目</t>
  </si>
  <si>
    <t>其：计划开工数</t>
  </si>
  <si>
    <t>其：计划竣工或部分竣工数</t>
  </si>
  <si>
    <t>总投资</t>
  </si>
  <si>
    <t>年度计划投资</t>
  </si>
  <si>
    <t>省重点项目</t>
  </si>
  <si>
    <t>亿元以上计划开工数</t>
  </si>
  <si>
    <t>亿元以上计划竣工数</t>
  </si>
  <si>
    <t>年计划投资</t>
  </si>
  <si>
    <t>合  计</t>
  </si>
  <si>
    <t>杨建铭</t>
  </si>
  <si>
    <t>黄鼎泉</t>
  </si>
  <si>
    <t>钟凤金</t>
  </si>
  <si>
    <r>
      <rPr>
        <sz val="12"/>
        <rFont val="仿宋_GB2312"/>
        <charset val="134"/>
      </rPr>
      <t>魏</t>
    </r>
    <r>
      <rPr>
        <sz val="12"/>
        <rFont val="仿宋"/>
        <charset val="134"/>
      </rPr>
      <t>俤俤</t>
    </r>
  </si>
  <si>
    <t>叶益连</t>
  </si>
  <si>
    <t>罗源县2019年重点建设项目县责任领导分工情况表（讨论稿）</t>
  </si>
  <si>
    <t>指挥部领导</t>
  </si>
  <si>
    <t>挂钩项目数</t>
  </si>
  <si>
    <t>挂钩项目清单</t>
  </si>
  <si>
    <t>一、霍口水库及引水工程建设指挥部（挂钩联系霍口乡、西兰乡项目）18项</t>
  </si>
  <si>
    <t>林家枢
蒋金狮
吴  敏</t>
  </si>
  <si>
    <t>坤既生物有机肥料项目</t>
  </si>
  <si>
    <t>快车建工桥隧钢模板生产项目</t>
  </si>
  <si>
    <t>年产10万吨改性熟料颗粒项目</t>
  </si>
  <si>
    <t>洋坪民俗文化村开发项目</t>
  </si>
  <si>
    <t>二、城乡统筹建设指挥部（挂钩联系民生项目及白塔乡、中房镇项目）19项</t>
  </si>
  <si>
    <t>肖永建
陈启辉</t>
  </si>
  <si>
    <t>飞煌水泥构建、预制品生产项目</t>
  </si>
  <si>
    <t>碧里中心幼儿园</t>
  </si>
  <si>
    <t>福州民族小学</t>
  </si>
  <si>
    <t>三、中心城区及北岸港区建设指挥部（挂钩联系凤山镇、碧里乡项目）16项</t>
  </si>
  <si>
    <t>董志干
陈敏鸿</t>
  </si>
  <si>
    <t>徐 超</t>
  </si>
  <si>
    <t>盛世名城项目二期</t>
  </si>
  <si>
    <t>张振灯</t>
  </si>
  <si>
    <t>濂澳“永贞古镇”文化旅游综合开发项目</t>
  </si>
  <si>
    <t>徐忠琼</t>
  </si>
  <si>
    <t>罗源湾牌肉松精深加工改扩建项目</t>
  </si>
  <si>
    <t>四、开发区建设指挥部（挂钩联系开发区、台投区、松山镇项目）37项</t>
  </si>
  <si>
    <t>俞章龙</t>
  </si>
  <si>
    <t>谷仓畲韵旅游开发</t>
  </si>
  <si>
    <t>福建省刘洋寨旅游开发项目二期</t>
  </si>
  <si>
    <t>董智先</t>
  </si>
  <si>
    <t>罗源县香蜜湖住宅小区</t>
  </si>
  <si>
    <t>蓝湾明珠</t>
  </si>
  <si>
    <t>18MW（中温中压）发电站升级改造成30MW（高温超高压）发电站工程</t>
  </si>
  <si>
    <t>徐立刚</t>
  </si>
  <si>
    <t>红苹果环保型涂料生产基地项目</t>
  </si>
  <si>
    <t>福州海鑫洲服饰加工生产项目</t>
  </si>
  <si>
    <t>松山片区安全门、人防工程用品生产基地</t>
  </si>
  <si>
    <t>尤昌斌</t>
  </si>
  <si>
    <t>薛承龙</t>
  </si>
  <si>
    <t>五、西北线建设指挥部（挂钩联系岐阳旧改、线性工程及洪洋乡、飞竹镇项目）16项</t>
  </si>
  <si>
    <t>半章（起步）220千伏输变电工程</t>
  </si>
  <si>
    <t>福建福州华能罗源湾电厂220千伏送出工程</t>
  </si>
  <si>
    <t>半章（起步）220kV变电站110kV送出工程</t>
  </si>
  <si>
    <t>六、海洋经济建设指挥部（挂钩联系起步镇、鉴江镇项目）14项</t>
  </si>
  <si>
    <t>谢  婧</t>
  </si>
  <si>
    <t>罗源县2019年重点建设项目县责任领导挂钩项目统计（讨论稿）</t>
  </si>
  <si>
    <t>跨指挥部挂项目情况</t>
  </si>
  <si>
    <t>共同挂钩</t>
  </si>
  <si>
    <t>单独挂钩</t>
  </si>
  <si>
    <t>一、霍口水库及引水工程建设指挥部（挂钩联系霍口乡、西兰乡项目）16项</t>
  </si>
  <si>
    <t>挂钩水库、安置房及霍口乡项目</t>
  </si>
  <si>
    <t>挂钩水库、安置房及霍口乡农业项目</t>
  </si>
  <si>
    <t>2项：海洋指挥部昌西水库及铁香炉水库项目</t>
  </si>
  <si>
    <t>挂钩水库、安置房及西兰乡项目</t>
  </si>
  <si>
    <t>肖永建</t>
  </si>
  <si>
    <t>挂钩县医院项目</t>
  </si>
  <si>
    <t>挂钩白塔乡项目</t>
  </si>
  <si>
    <t>挂钩中房道路项目及二级汽车站</t>
  </si>
  <si>
    <t>4项：西北线交通项目</t>
  </si>
  <si>
    <t>挂钩城建项目</t>
  </si>
  <si>
    <t>8项：中北指挥部凤山镇房地产项目4项、开发区指挥部松山镇房地产项目2项及西北线指挥部岐阳旧改项目2项。</t>
  </si>
  <si>
    <t>挂钩县医院项目及教育项目</t>
  </si>
  <si>
    <t>3项：西北线指挥部电力项目</t>
  </si>
  <si>
    <t>挂钩凤山镇香山小镇项目及碧里将军帽码头环保设施项目</t>
  </si>
  <si>
    <t>挂钩金闽烟叶二期项目</t>
  </si>
  <si>
    <t>陈敏鸿</t>
  </si>
  <si>
    <t>挂钩碧里将军帽码头环保设施项目</t>
  </si>
  <si>
    <t>挂钩凤山镇香山小镇项目及凤山镇房地产项目</t>
  </si>
  <si>
    <t>挂钩碧里乡工业及农业项目</t>
  </si>
  <si>
    <t>挂钩碧里乡旅游项目</t>
  </si>
  <si>
    <t>挂钩凤山镇项目</t>
  </si>
  <si>
    <t>挂钩开发区宝钢公司项目、亿鑫公司项目</t>
  </si>
  <si>
    <t>挂钩松山镇项目</t>
  </si>
  <si>
    <t>挂钩开发区源鑫码头项目</t>
  </si>
  <si>
    <t>挂钩松山镇房地产项目</t>
  </si>
  <si>
    <t>挂钩开发区项目</t>
  </si>
  <si>
    <t>挂钩台投区项目</t>
  </si>
  <si>
    <t>挂钩岐阳旧改项目</t>
  </si>
  <si>
    <t>挂钩洪洋乡项目</t>
  </si>
  <si>
    <t>挂钩道路项目</t>
  </si>
  <si>
    <t>挂钩洪洋乡飞地融道创意园项目</t>
  </si>
  <si>
    <t>挂钩电力公司项目</t>
  </si>
  <si>
    <t>1项：城乡指挥部中房生态农业田园综合体项目</t>
  </si>
  <si>
    <t>挂钩飞竹镇项目</t>
  </si>
  <si>
    <t>挂钩昌西水库及鉴江海上牧场项目</t>
  </si>
  <si>
    <t>挂钩鉴江镇旅游项目</t>
  </si>
  <si>
    <t>挂钩昌西水库及铁香炉水库项目</t>
  </si>
  <si>
    <t>挂钩起步镇项目</t>
  </si>
  <si>
    <t>未挂钩项目指挥部县领导</t>
  </si>
  <si>
    <t>郑  勇</t>
  </si>
  <si>
    <t>朱伟明</t>
  </si>
  <si>
    <t>刘昌成</t>
  </si>
  <si>
    <t xml:space="preserve">注：项目数单位：项；投资单位：亿元  </t>
  </si>
  <si>
    <t>其：计划竣工数</t>
  </si>
  <si>
    <t>年计划  投资</t>
  </si>
  <si>
    <t>周应琢</t>
  </si>
  <si>
    <t>于  宏</t>
  </si>
  <si>
    <t>李  宏</t>
  </si>
  <si>
    <t>林  云</t>
  </si>
  <si>
    <t>程  鹏</t>
  </si>
  <si>
    <t>周  彦</t>
  </si>
  <si>
    <t>雷农水</t>
  </si>
  <si>
    <t>郑国忠</t>
  </si>
  <si>
    <t>黄文芳</t>
  </si>
  <si>
    <t>吴晨曦</t>
  </si>
  <si>
    <t>黄乃通</t>
  </si>
  <si>
    <t>林竞翔</t>
  </si>
  <si>
    <t>罗源县2021年市重点建设项目10月进度跟踪表</t>
  </si>
  <si>
    <t>建设阶段</t>
  </si>
  <si>
    <t>建设
年限</t>
  </si>
  <si>
    <r>
      <rPr>
        <sz val="11"/>
        <rFont val="宋体"/>
        <charset val="134"/>
        <scheme val="minor"/>
      </rPr>
      <t>202</t>
    </r>
    <r>
      <rPr>
        <sz val="11"/>
        <rFont val="宋体"/>
        <charset val="134"/>
        <scheme val="minor"/>
      </rPr>
      <t>1</t>
    </r>
    <r>
      <rPr>
        <sz val="11"/>
        <rFont val="宋体"/>
        <charset val="134"/>
        <scheme val="minor"/>
      </rPr>
      <t>年工作目标</t>
    </r>
  </si>
  <si>
    <t>责任单位填报
完成投资（万元）</t>
  </si>
  <si>
    <r>
      <rPr>
        <sz val="11"/>
        <rFont val="宋体"/>
        <charset val="134"/>
        <scheme val="minor"/>
      </rPr>
      <t>1-</t>
    </r>
    <r>
      <rPr>
        <sz val="11"/>
        <rFont val="宋体"/>
        <charset val="134"/>
      </rPr>
      <t>9月固投系统
完成投资（万元）</t>
    </r>
  </si>
  <si>
    <r>
      <rPr>
        <sz val="11"/>
        <rFont val="宋体"/>
        <charset val="134"/>
        <scheme val="minor"/>
      </rPr>
      <t>1-</t>
    </r>
    <r>
      <rPr>
        <sz val="11"/>
        <rFont val="宋体"/>
        <charset val="134"/>
      </rPr>
      <t>10月完成投资
（万元）</t>
    </r>
  </si>
  <si>
    <t>形象进度</t>
  </si>
  <si>
    <t>项目
业主</t>
  </si>
  <si>
    <t>挂钩县领导</t>
  </si>
  <si>
    <t>合计：50项</t>
  </si>
  <si>
    <r>
      <rPr>
        <sz val="10"/>
        <rFont val="宋体"/>
        <charset val="134"/>
        <scheme val="minor"/>
      </rPr>
      <t>序时进度83.33</t>
    </r>
    <r>
      <rPr>
        <sz val="10"/>
        <rFont val="宋体"/>
        <charset val="134"/>
      </rPr>
      <t>%</t>
    </r>
  </si>
  <si>
    <t>一、在建项目40项</t>
  </si>
  <si>
    <t>二期建设已完成场地平整以及桩基施工等工作，目前二期厂房设计调整完成，重新招投标阶段，施工合同、监理合同审核中。</t>
  </si>
  <si>
    <t>台投区</t>
  </si>
  <si>
    <t>雷其华</t>
  </si>
  <si>
    <t>期项目车间一、四已开始试生产，车间三，办公楼、宿舍楼、饭堂、检测中心封顶已完成，二期项目车间六、七、八、九、十已基本建成，正在进行附属工程。</t>
  </si>
  <si>
    <t>福州飞煌建材有限公司</t>
  </si>
  <si>
    <t>刘明福
15375912187</t>
  </si>
  <si>
    <t>7号厂房主体建设、附属工程建设完成，完成规划验收、正在办理总验收和消防验收。</t>
  </si>
  <si>
    <t>罗源星鑫与涵金属制品有限公司</t>
  </si>
  <si>
    <t>林义锋
18903738888</t>
  </si>
  <si>
    <t>福州台商投资区松山片区完成场地整理（填方）999.57万m³，完成场地整理（填方）面积5434.1亩，其中A片区完成面积4641.1亩，B片区完成面积793亩；B片区滞洪区已完工验收，滨江路已竣工验收；罗源湾开发区松山片区大、小获片防洪排涝工程（二期）完成堤身加载土约26.8万m³；福州台商投资区松山A片区内河水系及滞洪区工程完成滞洪区左岸D3-D8区堤身填筑四级加载土、D1和D2砂垫层及塑料排水板；滞洪区右岸、2#及3#支渠正在进行抽真空及堤身加载土施工；松岐中路（含松山一路）完成K0+189桥盖梁及下部结构施工，K1+093.5桥已完成0-3＃桥墩、台盖梁及下部就结构施工等；目前K0+189桥右半幅已顺利贯通，完成30片箱梁浇筑，完成K1+093.5桥剩余28根桩基施工；松山路（岐鹤南路-松山环路）道路工程完成B片区段道路水稳层及下部基础和大获溪钢栈桥架设施工及大获溪两侧桥头段高压旋喷桩施工，正在进行大获溪桥施工准备工作；通屿路（松山路至规划201省道）道路工程完成A片区路基填筑29万m³；完成通信井164座，通信管道铺设5680m；完成雨水井261座，雨水管道铺设8686m；完成电力井194座，电力管道铺设7382m。</t>
  </si>
  <si>
    <t>正在进行土建施工，部分厂房进行钢结构安装。</t>
  </si>
  <si>
    <t>已基本完成设备安装调试。</t>
  </si>
  <si>
    <t>何茂林13960909377</t>
  </si>
  <si>
    <t>陈敏鸿
于贤杰</t>
  </si>
  <si>
    <t>服务业－安置房</t>
  </si>
  <si>
    <t>2015-2021</t>
  </si>
  <si>
    <t>二期基础设施及厂房全面完工，等待生产线设备进厂安装。</t>
  </si>
  <si>
    <t>陈云梅</t>
  </si>
  <si>
    <t>黄锋</t>
  </si>
  <si>
    <t>2019-2023</t>
  </si>
  <si>
    <t>1.完成焦炉本体、化产区域、干熄焦区域等主要地勘工作；焦炉本体桩基完成100%，焦炉周边桩基施工（包括SCP机轨道、熄焦车轨道、烟道等）完成20%。
2.炼焦施工总承包进场，10月3日开始新建2#焦炉土方开挖。
3.煤场封闭改造已动工建设，现有北煤库拆除100%，现有南煤库拆除50%，开始封闭料场制钢结构制作及安装。
4.生产调度中心桩基施工已完成85%。
5.完成长周期设备采购、炼焦标段施工总承包、干熄焦ECP（含相关除尘设施）招标、污水改造（含加盖除臭、扩容提标、蒸发分盐等）招标；正在进行化工标段施工总承包单位单位招标。</t>
  </si>
  <si>
    <t>游星</t>
  </si>
  <si>
    <t>项目已基本完成，高炉，烧结部分工序已投产。</t>
  </si>
  <si>
    <t>黄勇
13705907782</t>
  </si>
  <si>
    <t>服务业－商住楼</t>
  </si>
  <si>
    <t>桩基和土建施工完成，高炉和H型钢正在进行设备安装调试和厂房装修，其他配套辅助设施进行安装和调试。</t>
  </si>
  <si>
    <t>正在进行二期洋房小区地面建设，以及三期房屋建设。</t>
  </si>
  <si>
    <t>林雄
13705981930</t>
  </si>
  <si>
    <t>郑晓刚
杨建铭</t>
  </si>
  <si>
    <t>雷邦淼杨建铭</t>
  </si>
  <si>
    <t>林家枢黄  锋
吴  敏</t>
  </si>
  <si>
    <t>正在进行水电、煤气、宽带等线网管道铺设工程，以及小区路面工程。</t>
  </si>
  <si>
    <t xml:space="preserve">雷农水杨建铭 </t>
  </si>
  <si>
    <t>项目已竣工</t>
  </si>
  <si>
    <t>唐庆文 18607061661</t>
  </si>
  <si>
    <t>雷农水 杨建铭</t>
  </si>
  <si>
    <t>林家枢吴  敏</t>
  </si>
  <si>
    <t>完成竹里路段樱花步道示范点400米道路建设，正在进行其他路段路基开发施工。</t>
  </si>
  <si>
    <t>郑书浩18930042839</t>
  </si>
  <si>
    <t>余伙新</t>
  </si>
  <si>
    <t>刘必霖
张昆鹏</t>
  </si>
  <si>
    <t>休闲设施基础及牛澳入口道路施工、管道铺设，办公大楼建设。</t>
  </si>
  <si>
    <t>福建省金辉康养投资有限公司</t>
  </si>
  <si>
    <t>庄根15880059937</t>
  </si>
  <si>
    <t>建设温室大棚，开展苗木种植、建设排水沟渠。</t>
  </si>
  <si>
    <t>福建省农兴海洋渔业有限公司</t>
  </si>
  <si>
    <t>翁代财
15060654333</t>
  </si>
  <si>
    <t>2020-2023</t>
  </si>
  <si>
    <t>正在进行场外绿化建设及服务区道路建设。</t>
  </si>
  <si>
    <t>黄秀建</t>
  </si>
  <si>
    <t>第一栋厂房投入使用，进行厂区山体开挖，土地平整。</t>
  </si>
  <si>
    <t>黄锋
13075872009</t>
  </si>
  <si>
    <t>进行厂房内部建设，进行厂区主要道路工程施工。</t>
  </si>
  <si>
    <t>胡聪琳18650722661</t>
  </si>
  <si>
    <t>完成钢结构主体的搭建，完成一座工厂化出菇棚建设，进行厂房内部建设。</t>
  </si>
  <si>
    <t>已报完退库</t>
  </si>
  <si>
    <t>完成厨房建设，完成餐厅建设，完成景观区绿化，进行周边民房墙面粉刷。</t>
  </si>
  <si>
    <t>林登汉</t>
  </si>
  <si>
    <t>完成办公楼主体工程，目前正在进行厂房钢结构施工。</t>
  </si>
  <si>
    <t>陈羽
13599966965</t>
  </si>
  <si>
    <t>黄宇</t>
  </si>
  <si>
    <t>已完成厂房主体结构建设、设备安装等工程。</t>
  </si>
  <si>
    <t>已完成厂房主体结构建设、内部装修，设备安装工程等，正在进行试生产。</t>
  </si>
  <si>
    <t>正在进行厂房主体结构建设、设备安装工程。</t>
  </si>
  <si>
    <t>卢诵志13799371033</t>
  </si>
  <si>
    <t>-</t>
  </si>
  <si>
    <t>完成日用品车间、植物提取车间、办公区建设，正在建设厂房、仓库、宿舍区以及相关配套设施。</t>
  </si>
  <si>
    <t>福建德胜能源有限公司</t>
  </si>
  <si>
    <t>许玲15859099526</t>
  </si>
  <si>
    <t>已完成护坡、办公楼、宿舍楼、供水房、消毒室。正在进行园区配套道路、仓库、停车场建设。</t>
  </si>
  <si>
    <t>朱昭明
13705090369</t>
  </si>
  <si>
    <t>已购置新增设备，并进行生产线安装、调试并试生产。</t>
  </si>
  <si>
    <t>陈文</t>
  </si>
  <si>
    <t>完成设备安装调试，进行试生产。</t>
  </si>
  <si>
    <t>福建鑫联鑫再生资源回收利用有限公司</t>
  </si>
  <si>
    <t>许文雨
13509383688</t>
  </si>
  <si>
    <t>兰可明
董志先</t>
  </si>
  <si>
    <t>2021-2023</t>
  </si>
  <si>
    <t>完成办公楼、宿舍楼、厂房建设，正在安装、调试设备。</t>
  </si>
  <si>
    <t>基本完成</t>
  </si>
  <si>
    <t>邱达芳
15980116174</t>
  </si>
  <si>
    <t>完成废旧机动车拆解厂房主体以及办公楼、员工宿舍建设，进行厂区基础设施及相关配套设施建设，设备入场安装调试。</t>
  </si>
  <si>
    <t>周峰平
13960843842</t>
  </si>
  <si>
    <t>雷震昊</t>
  </si>
  <si>
    <t>目前已基本完成竣工，正在进行零星收尾</t>
  </si>
  <si>
    <t>6#、7#墩悬浇梁已浇筑第10节、8#墩悬浇梁第12节已浇筑完成。</t>
  </si>
  <si>
    <t>（1）大坝工程：主坝浇筑至EL167.2，大坝累计完成混凝土浇筑46.90万m³ ；压力钢管完成制安。副坝土方开挖完成，约5.1万m³，防渗墙工程已完成，基础砼浇筑已完成，副坝填筑至EL175.7，填筑完成约33000m³。
（2）厂房工程：厂房工程主、副厂房已封顶；开关站已封顶；尾水渠浇筑完成；主变事故油池混凝土完成浇筑；停机放水房浇筑完成，消力池浇筑完成；进场道路浇筑完成，二期混凝土主厂房浇筑至水轮机层楼板EL114.6；累计砼浇筑约5.20万m³。主厂房铝合金窗窗安装完成；内墙砌体砌筑完成；主厂房乳胶漆内墙完成，主厂房外墙真石漆墙面完成。
（3）机电设备安装工程：桥式起重机安装、调试完成；2#、3#机组照明盒子安装完成；厂房屋顶照明穿线完成；2#、3#机组配管完成；开关站风机接管完成；开关站开槽接管；副厂房电缆桥架安装。
（4）管理房工程：管理房混凝土主体结构全部完成，装修完成97%。</t>
  </si>
  <si>
    <t>1、临建工程
1）场内主要施工便道及临建、临电设施基本完成，满足目前施工需求；
2）砂石加工、砼拌和系统土建工程基本完成，拌和系统安装完成，砂石系统设备安装完成，正在进行钢结构施工；
3）1#弃渣场前期工程已施工完成，正在跟进边坡石渣理砌及排洪渠施工。
2、导流工程
1）导流工程施工完成，分部验收已通过；
3、主体工程
1）大坝左岸开挖至EL231高程，右岸开挖至EL221高程，土石方已开挖完成约87万m³，正在进行开挖9#坝段（高程EL231~EL222）及14#坝段（高程EL210~EL221）施工；
2）左、右锚喷支护共完成约42500 m²正在与开挖同步向下支护；
3）进场道路开挖及管涵基本完成，路面混凝土完成情况为3250m（全幅），500m（半幅）。
4）上坝路路面及排水系统施工完成，具备通车条件；
5）安置房配套市政工程，完成场地硬化及其排水排污隐蔽工程。230.0m，支护共完成约42200 m²、锚杆4689根、排水管6752根、钢筋网制安241.6t。</t>
  </si>
  <si>
    <t>一期:体艺馆已完成主体封顶，正在进行内部装修、幕墙型材及钢结构安装；篮球场已完成管道铺设与排水沟砌筑，地面已硬化90%；田径场已完成基层混凝土施工与草皮铺设，正在进行跑道结合层施工，看台铝合金栏杆安装，台阶、路缘石、石板材铺贴，水沟砌筑及粉刷，绿化施工。二期：已完成预验收，正在进行教学楼验收后问题整改。</t>
  </si>
  <si>
    <t>戴耀东</t>
  </si>
  <si>
    <t>已完成：站前路20绿化带苗木种植、管理房装修、岐鹤路人行道铺装、凤梅生态公园二期绿化种植、渡头园路铺砖及绿化提升、莲花山堤坝桩基。下一步计划：站前路路面沥青、莲花山广场青龙白虎建筑装修，管理房装修、凤梅生态公园二期路灯安装、岐头桥至五里大桥段：1.景观眺台，2.透水混凝土园路。</t>
  </si>
  <si>
    <t>潘浩
13837906777</t>
  </si>
  <si>
    <t>二、计划新开工项目4项</t>
  </si>
  <si>
    <t>2021-2022</t>
  </si>
  <si>
    <t>山哈集市基本建成，进行部分配套设施建设，完成PPP招标，正进行环畲村道、知青道路施工设计等准备。</t>
  </si>
  <si>
    <t>陈杰
13913291299</t>
  </si>
  <si>
    <t>2021-2025</t>
  </si>
  <si>
    <t>环境风险评估报告正在进行第二次调整；安评报告已完成编撰，项目控制性详细规划以及选址论证已完成专家评审。</t>
  </si>
  <si>
    <t>正在进行疍家博物馆室内水电基础设施建设工作</t>
  </si>
  <si>
    <t>谢金峰13675062812</t>
  </si>
  <si>
    <t>完成备案，正在办理用地选址、社会稳定风险评估、环境影响评价等前期工作。</t>
  </si>
  <si>
    <t>三、预备项目6项</t>
  </si>
  <si>
    <t>已重新备案，总平图、单体设计已通过，正在办理工规、水保等前期手续。</t>
  </si>
  <si>
    <t>张文标
13809523370</t>
  </si>
  <si>
    <t>2021-2024</t>
  </si>
  <si>
    <t>正在设计总平图，办理前期手续。</t>
  </si>
  <si>
    <t>2022-2025</t>
  </si>
  <si>
    <t>10月开工</t>
  </si>
  <si>
    <t>正在进行桩基施工。</t>
  </si>
  <si>
    <t>黄元祥陈明娟</t>
  </si>
  <si>
    <t>1、盐场地块养殖户清退工作已基本完成。2.选定盐场旁边佛角山、程家洋岭头门两处取土点，委托福建海达勘测规划有限公司（丙级测绘资质）测量盐场内水域面积所需填方量。目前已完成土方计算报告编制工作。3.以盐场地块为中心，结合国土空间规划开展鉴江镇国土空间规划工作，目前正在进行前期工作。4.已与金辉集团签订框架协议。</t>
  </si>
  <si>
    <t>方建根</t>
  </si>
  <si>
    <t>2020-2025</t>
  </si>
  <si>
    <t>该项目已向省市提请纳入省道规划，目前已完成项目工程可行性研究报告编制，待省道规划通过后，即按照省道建设程序推进。</t>
  </si>
  <si>
    <t>福建金晟房地产开发有限公司</t>
  </si>
  <si>
    <t>张杨清
18650071780</t>
  </si>
  <si>
    <t>已委托省交规院编制完成项目工程可行性研究报告初稿。正在对接县住建局商讨项目建设资金筹措事宜。</t>
  </si>
  <si>
    <t>1-9月固投系统
完成投资（万元）</t>
  </si>
  <si>
    <t>合计：13项</t>
  </si>
  <si>
    <t>序时进度83.33%</t>
  </si>
  <si>
    <t>1、在建项目（12项）</t>
  </si>
  <si>
    <t>福建罗源湾鲁能海港有限公司</t>
  </si>
  <si>
    <t>周可育13015751616</t>
  </si>
  <si>
    <t>罗源县碧里乡西洋村民委员会</t>
  </si>
  <si>
    <t>郑庆宗
15750869193</t>
  </si>
  <si>
    <t>碧里乡人民政府</t>
  </si>
  <si>
    <t>陈新渠
13705090020</t>
  </si>
  <si>
    <t>福建望看记健康产业发展有限公司</t>
  </si>
  <si>
    <t>余光琛13328681256</t>
  </si>
  <si>
    <t>2.预备项目（1项）</t>
  </si>
  <si>
    <t>环境风险评估已通过市、县评审，目前正在进行第二次调整；安评报告已完成编撰，待环评二次评审后即可开展评审</t>
  </si>
  <si>
    <t>总投资
(万元）</t>
  </si>
  <si>
    <t>年度计划投资
（万元）</t>
  </si>
  <si>
    <t>1-9月填报完成投资</t>
  </si>
  <si>
    <t>年度投资完成率</t>
  </si>
  <si>
    <t>1-9月固投
（万元）</t>
  </si>
  <si>
    <t>年度投资完成率
（固投）</t>
  </si>
  <si>
    <t>其中
在建项目</t>
  </si>
  <si>
    <t>凤山</t>
  </si>
  <si>
    <t>松山</t>
  </si>
  <si>
    <t>碧里</t>
  </si>
  <si>
    <t>鉴江</t>
  </si>
  <si>
    <t>起步</t>
  </si>
  <si>
    <t>洪洋</t>
  </si>
  <si>
    <t>中房</t>
  </si>
  <si>
    <t>白塔</t>
  </si>
  <si>
    <t>西兰</t>
  </si>
  <si>
    <t>飞竹</t>
  </si>
  <si>
    <t>霍口</t>
  </si>
  <si>
    <t>霍口水库</t>
  </si>
  <si>
    <t>昌西水库</t>
  </si>
  <si>
    <t>注：各乡镇投资额不包括县直单位、指挥部项目</t>
  </si>
  <si>
    <t>设备进场安装设备，调试设备运行，场地通风，存放材料。</t>
  </si>
  <si>
    <t>3#船坞技术改造工程项目</t>
  </si>
  <si>
    <t>开展油污水处理站外墙施工。</t>
  </si>
</sst>
</file>

<file path=xl/styles.xml><?xml version="1.0" encoding="utf-8"?>
<styleSheet xmlns="http://schemas.openxmlformats.org/spreadsheetml/2006/main">
  <numFmts count="11">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6" formatCode="0.00_ "/>
    <numFmt numFmtId="177" formatCode="0.00_);[Red]\(0.00\)"/>
    <numFmt numFmtId="178" formatCode="0.0_);[Red]\(0.0\)"/>
    <numFmt numFmtId="179" formatCode="0_);[Red]\(0\)"/>
    <numFmt numFmtId="180" formatCode="0.0"/>
    <numFmt numFmtId="181" formatCode="0.0_ "/>
    <numFmt numFmtId="182" formatCode="0_ "/>
  </numFmts>
  <fonts count="52">
    <font>
      <sz val="12"/>
      <name val="宋体"/>
      <charset val="134"/>
    </font>
    <font>
      <sz val="18"/>
      <name val="方正小标宋简体"/>
      <charset val="134"/>
    </font>
    <font>
      <sz val="11"/>
      <name val="宋体"/>
      <charset val="134"/>
    </font>
    <font>
      <sz val="10"/>
      <name val="宋体"/>
      <charset val="134"/>
    </font>
    <font>
      <b/>
      <sz val="10"/>
      <name val="宋体"/>
      <charset val="134"/>
    </font>
    <font>
      <sz val="10"/>
      <name val="宋体"/>
      <charset val="134"/>
      <scheme val="minor"/>
    </font>
    <font>
      <sz val="12"/>
      <name val="宋体"/>
      <charset val="134"/>
      <scheme val="minor"/>
    </font>
    <font>
      <sz val="11"/>
      <name val="宋体"/>
      <charset val="134"/>
      <scheme val="minor"/>
    </font>
    <font>
      <b/>
      <sz val="10"/>
      <name val="宋体"/>
      <charset val="134"/>
      <scheme val="minor"/>
    </font>
    <font>
      <sz val="20"/>
      <name val="方正小标宋简体"/>
      <charset val="134"/>
    </font>
    <font>
      <sz val="11"/>
      <name val="仿宋_GB2312"/>
      <charset val="134"/>
    </font>
    <font>
      <b/>
      <sz val="11"/>
      <name val="仿宋_GB2312"/>
      <charset val="134"/>
    </font>
    <font>
      <sz val="12"/>
      <name val="仿宋_GB2312"/>
      <charset val="134"/>
    </font>
    <font>
      <sz val="16"/>
      <color theme="1"/>
      <name val="黑体"/>
      <charset val="134"/>
    </font>
    <font>
      <sz val="18"/>
      <color theme="1"/>
      <name val="方正小标宋_GBK"/>
      <charset val="134"/>
    </font>
    <font>
      <b/>
      <sz val="12"/>
      <color theme="1"/>
      <name val="仿宋_GB2312"/>
      <charset val="134"/>
    </font>
    <font>
      <sz val="12"/>
      <color theme="1"/>
      <name val="仿宋_GB2312"/>
      <charset val="134"/>
    </font>
    <font>
      <sz val="10"/>
      <color theme="1"/>
      <name val="仿宋_GB2312"/>
      <charset val="134"/>
    </font>
    <font>
      <sz val="10"/>
      <name val="仿宋_GB2312"/>
      <charset val="134"/>
    </font>
    <font>
      <sz val="16"/>
      <name val="黑体"/>
      <charset val="134"/>
    </font>
    <font>
      <sz val="10"/>
      <name val="Helv"/>
      <charset val="134"/>
    </font>
    <font>
      <sz val="14"/>
      <name val="黑体"/>
      <charset val="134"/>
    </font>
    <font>
      <b/>
      <sz val="10"/>
      <color rgb="FFFF0000"/>
      <name val="仿宋_GB2312"/>
      <charset val="134"/>
    </font>
    <font>
      <b/>
      <sz val="10"/>
      <name val="仿宋_GB2312"/>
      <charset val="134"/>
    </font>
    <font>
      <sz val="10"/>
      <color rgb="FFFF0000"/>
      <name val="仿宋_GB2312"/>
      <charset val="134"/>
    </font>
    <font>
      <b/>
      <sz val="11"/>
      <name val="宋体"/>
      <charset val="134"/>
    </font>
    <font>
      <sz val="11"/>
      <color indexed="8"/>
      <name val="宋体"/>
      <charset val="134"/>
    </font>
    <font>
      <sz val="9"/>
      <name val="宋体"/>
      <charset val="134"/>
    </font>
    <font>
      <sz val="18"/>
      <name val="方正小标宋_GBK"/>
      <charset val="134"/>
    </font>
    <font>
      <b/>
      <sz val="12"/>
      <name val="仿宋_GB2312"/>
      <charset val="134"/>
    </font>
    <font>
      <sz val="11"/>
      <color theme="1"/>
      <name val="宋体"/>
      <charset val="0"/>
      <scheme val="minor"/>
    </font>
    <font>
      <b/>
      <sz val="11"/>
      <color theme="3"/>
      <name val="宋体"/>
      <charset val="134"/>
      <scheme val="minor"/>
    </font>
    <font>
      <sz val="11"/>
      <color rgb="FF3F3F76"/>
      <name val="宋体"/>
      <charset val="0"/>
      <scheme val="minor"/>
    </font>
    <font>
      <sz val="11"/>
      <color theme="1"/>
      <name val="宋体"/>
      <charset val="134"/>
      <scheme val="minor"/>
    </font>
    <font>
      <sz val="11"/>
      <color theme="0"/>
      <name val="宋体"/>
      <charset val="0"/>
      <scheme val="minor"/>
    </font>
    <font>
      <sz val="11"/>
      <color rgb="FF9C0006"/>
      <name val="宋体"/>
      <charset val="0"/>
      <scheme val="minor"/>
    </font>
    <font>
      <sz val="11"/>
      <color rgb="FFFA7D00"/>
      <name val="宋体"/>
      <charset val="0"/>
      <scheme val="minor"/>
    </font>
    <font>
      <b/>
      <sz val="11"/>
      <color rgb="FF3F3F3F"/>
      <name val="宋体"/>
      <charset val="0"/>
      <scheme val="minor"/>
    </font>
    <font>
      <sz val="11"/>
      <color rgb="FF9C6500"/>
      <name val="宋体"/>
      <charset val="0"/>
      <scheme val="minor"/>
    </font>
    <font>
      <b/>
      <sz val="11"/>
      <color theme="1"/>
      <name val="宋体"/>
      <charset val="0"/>
      <scheme val="minor"/>
    </font>
    <font>
      <i/>
      <sz val="11"/>
      <color rgb="FF7F7F7F"/>
      <name val="宋体"/>
      <charset val="0"/>
      <scheme val="minor"/>
    </font>
    <font>
      <u/>
      <sz val="11"/>
      <color rgb="FF800080"/>
      <name val="宋体"/>
      <charset val="0"/>
      <scheme val="minor"/>
    </font>
    <font>
      <u/>
      <sz val="11"/>
      <color rgb="FF0000FF"/>
      <name val="宋体"/>
      <charset val="0"/>
      <scheme val="minor"/>
    </font>
    <font>
      <sz val="11"/>
      <color rgb="FF006100"/>
      <name val="宋体"/>
      <charset val="0"/>
      <scheme val="minor"/>
    </font>
    <font>
      <b/>
      <sz val="11"/>
      <color rgb="FFFA7D00"/>
      <name val="宋体"/>
      <charset val="0"/>
      <scheme val="minor"/>
    </font>
    <font>
      <b/>
      <sz val="18"/>
      <color theme="3"/>
      <name val="宋体"/>
      <charset val="134"/>
      <scheme val="minor"/>
    </font>
    <font>
      <b/>
      <sz val="13"/>
      <color theme="3"/>
      <name val="宋体"/>
      <charset val="134"/>
      <scheme val="minor"/>
    </font>
    <font>
      <sz val="11"/>
      <color rgb="FFFF0000"/>
      <name val="宋体"/>
      <charset val="0"/>
      <scheme val="minor"/>
    </font>
    <font>
      <b/>
      <sz val="11"/>
      <color rgb="FFFFFFFF"/>
      <name val="宋体"/>
      <charset val="0"/>
      <scheme val="minor"/>
    </font>
    <font>
      <b/>
      <sz val="15"/>
      <color theme="3"/>
      <name val="宋体"/>
      <charset val="134"/>
      <scheme val="minor"/>
    </font>
    <font>
      <sz val="12"/>
      <name val="仿宋"/>
      <charset val="134"/>
    </font>
    <font>
      <sz val="9"/>
      <name val="仿宋_GB2312"/>
      <charset val="134"/>
    </font>
  </fonts>
  <fills count="37">
    <fill>
      <patternFill patternType="none"/>
    </fill>
    <fill>
      <patternFill patternType="gray125"/>
    </fill>
    <fill>
      <patternFill patternType="solid">
        <fgColor rgb="FFFFFF00"/>
        <bgColor indexed="64"/>
      </patternFill>
    </fill>
    <fill>
      <patternFill patternType="solid">
        <fgColor theme="4" tint="0.599993896298105"/>
        <bgColor indexed="64"/>
      </patternFill>
    </fill>
    <fill>
      <patternFill patternType="solid">
        <fgColor theme="4" tint="0.6"/>
        <bgColor indexed="64"/>
      </patternFill>
    </fill>
    <fill>
      <patternFill patternType="solid">
        <fgColor theme="0"/>
        <bgColor indexed="64"/>
      </patternFill>
    </fill>
    <fill>
      <patternFill patternType="solid">
        <fgColor indexed="9"/>
        <bgColor indexed="64"/>
      </patternFill>
    </fill>
    <fill>
      <patternFill patternType="solid">
        <fgColor theme="8" tint="0.799981688894314"/>
        <bgColor indexed="64"/>
      </patternFill>
    </fill>
    <fill>
      <patternFill patternType="solid">
        <fgColor rgb="FFFFCC99"/>
        <bgColor indexed="64"/>
      </patternFill>
    </fill>
    <fill>
      <patternFill patternType="solid">
        <fgColor theme="4"/>
        <bgColor indexed="64"/>
      </patternFill>
    </fill>
    <fill>
      <patternFill patternType="solid">
        <fgColor theme="5"/>
        <bgColor indexed="64"/>
      </patternFill>
    </fill>
    <fill>
      <patternFill patternType="solid">
        <fgColor theme="6" tint="0.799981688894314"/>
        <bgColor indexed="64"/>
      </patternFill>
    </fill>
    <fill>
      <patternFill patternType="solid">
        <fgColor rgb="FFFFC7CE"/>
        <bgColor indexed="64"/>
      </patternFill>
    </fill>
    <fill>
      <patternFill patternType="solid">
        <fgColor rgb="FFF2F2F2"/>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9"/>
        <bgColor indexed="64"/>
      </patternFill>
    </fill>
    <fill>
      <patternFill patternType="solid">
        <fgColor rgb="FFFFEB9C"/>
        <bgColor indexed="64"/>
      </patternFill>
    </fill>
    <fill>
      <patternFill patternType="solid">
        <fgColor theme="5"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8"/>
        <bgColor indexed="64"/>
      </patternFill>
    </fill>
    <fill>
      <patternFill patternType="solid">
        <fgColor rgb="FFA5A5A5"/>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6"/>
        <bgColor indexed="64"/>
      </patternFill>
    </fill>
    <fill>
      <patternFill patternType="solid">
        <fgColor theme="7" tint="0.399975585192419"/>
        <bgColor indexed="64"/>
      </patternFill>
    </fill>
    <fill>
      <patternFill patternType="solid">
        <fgColor theme="7"/>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8" tint="0.399975585192419"/>
        <bgColor indexed="64"/>
      </patternFill>
    </fill>
  </fills>
  <borders count="3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indexed="8"/>
      </bottom>
      <diagonal/>
    </border>
    <border>
      <left/>
      <right/>
      <top style="thin">
        <color indexed="8"/>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54">
    <xf numFmtId="0" fontId="0" fillId="0" borderId="0"/>
    <xf numFmtId="42" fontId="33" fillId="0" borderId="0" applyFont="0" applyFill="0" applyBorder="0" applyAlignment="0" applyProtection="0">
      <alignment vertical="center"/>
    </xf>
    <xf numFmtId="0" fontId="30" fillId="11" borderId="0" applyNumberFormat="0" applyBorder="0" applyAlignment="0" applyProtection="0">
      <alignment vertical="center"/>
    </xf>
    <xf numFmtId="0" fontId="32" fillId="8" borderId="23" applyNumberFormat="0" applyAlignment="0" applyProtection="0">
      <alignment vertical="center"/>
    </xf>
    <xf numFmtId="44" fontId="33" fillId="0" borderId="0" applyFont="0" applyFill="0" applyBorder="0" applyAlignment="0" applyProtection="0">
      <alignment vertical="center"/>
    </xf>
    <xf numFmtId="41" fontId="33" fillId="0" borderId="0" applyFont="0" applyFill="0" applyBorder="0" applyAlignment="0" applyProtection="0">
      <alignment vertical="center"/>
    </xf>
    <xf numFmtId="0" fontId="30" fillId="15" borderId="0" applyNumberFormat="0" applyBorder="0" applyAlignment="0" applyProtection="0">
      <alignment vertical="center"/>
    </xf>
    <xf numFmtId="0" fontId="35" fillId="12" borderId="0" applyNumberFormat="0" applyBorder="0" applyAlignment="0" applyProtection="0">
      <alignment vertical="center"/>
    </xf>
    <xf numFmtId="43" fontId="33" fillId="0" borderId="0" applyFont="0" applyFill="0" applyBorder="0" applyAlignment="0" applyProtection="0">
      <alignment vertical="center"/>
    </xf>
    <xf numFmtId="0" fontId="34" fillId="16" borderId="0" applyNumberFormat="0" applyBorder="0" applyAlignment="0" applyProtection="0">
      <alignment vertical="center"/>
    </xf>
    <xf numFmtId="0" fontId="42" fillId="0" borderId="0" applyNumberFormat="0" applyFill="0" applyBorder="0" applyAlignment="0" applyProtection="0">
      <alignment vertical="center"/>
    </xf>
    <xf numFmtId="9" fontId="33" fillId="0" borderId="0" applyFont="0" applyFill="0" applyBorder="0" applyAlignment="0" applyProtection="0">
      <alignment vertical="center"/>
    </xf>
    <xf numFmtId="0" fontId="41" fillId="0" borderId="0" applyNumberFormat="0" applyFill="0" applyBorder="0" applyAlignment="0" applyProtection="0">
      <alignment vertical="center"/>
    </xf>
    <xf numFmtId="0" fontId="33" fillId="21" borderId="28" applyNumberFormat="0" applyFont="0" applyAlignment="0" applyProtection="0">
      <alignment vertical="center"/>
    </xf>
    <xf numFmtId="0" fontId="34" fillId="24" borderId="0" applyNumberFormat="0" applyBorder="0" applyAlignment="0" applyProtection="0">
      <alignment vertical="center"/>
    </xf>
    <xf numFmtId="0" fontId="31"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0" fillId="0" borderId="0"/>
    <xf numFmtId="0" fontId="45"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9" fillId="0" borderId="27" applyNumberFormat="0" applyFill="0" applyAlignment="0" applyProtection="0">
      <alignment vertical="center"/>
    </xf>
    <xf numFmtId="0" fontId="46" fillId="0" borderId="27" applyNumberFormat="0" applyFill="0" applyAlignment="0" applyProtection="0">
      <alignment vertical="center"/>
    </xf>
    <xf numFmtId="0" fontId="34" fillId="29" borderId="0" applyNumberFormat="0" applyBorder="0" applyAlignment="0" applyProtection="0">
      <alignment vertical="center"/>
    </xf>
    <xf numFmtId="0" fontId="31" fillId="0" borderId="22" applyNumberFormat="0" applyFill="0" applyAlignment="0" applyProtection="0">
      <alignment vertical="center"/>
    </xf>
    <xf numFmtId="0" fontId="34" fillId="32" borderId="0" applyNumberFormat="0" applyBorder="0" applyAlignment="0" applyProtection="0">
      <alignment vertical="center"/>
    </xf>
    <xf numFmtId="0" fontId="37" fillId="13" borderId="25" applyNumberFormat="0" applyAlignment="0" applyProtection="0">
      <alignment vertical="center"/>
    </xf>
    <xf numFmtId="0" fontId="44" fillId="13" borderId="23" applyNumberFormat="0" applyAlignment="0" applyProtection="0">
      <alignment vertical="center"/>
    </xf>
    <xf numFmtId="0" fontId="48" fillId="26" borderId="29" applyNumberFormat="0" applyAlignment="0" applyProtection="0">
      <alignment vertical="center"/>
    </xf>
    <xf numFmtId="0" fontId="30" fillId="28" borderId="0" applyNumberFormat="0" applyBorder="0" applyAlignment="0" applyProtection="0">
      <alignment vertical="center"/>
    </xf>
    <xf numFmtId="0" fontId="34" fillId="10" borderId="0" applyNumberFormat="0" applyBorder="0" applyAlignment="0" applyProtection="0">
      <alignment vertical="center"/>
    </xf>
    <xf numFmtId="0" fontId="36" fillId="0" borderId="24" applyNumberFormat="0" applyFill="0" applyAlignment="0" applyProtection="0">
      <alignment vertical="center"/>
    </xf>
    <xf numFmtId="0" fontId="39" fillId="0" borderId="26" applyNumberFormat="0" applyFill="0" applyAlignment="0" applyProtection="0">
      <alignment vertical="center"/>
    </xf>
    <xf numFmtId="0" fontId="43" fillId="20" borderId="0" applyNumberFormat="0" applyBorder="0" applyAlignment="0" applyProtection="0">
      <alignment vertical="center"/>
    </xf>
    <xf numFmtId="0" fontId="38" fillId="18" borderId="0" applyNumberFormat="0" applyBorder="0" applyAlignment="0" applyProtection="0">
      <alignment vertical="center"/>
    </xf>
    <xf numFmtId="0" fontId="30" fillId="7" borderId="0" applyNumberFormat="0" applyBorder="0" applyAlignment="0" applyProtection="0">
      <alignment vertical="center"/>
    </xf>
    <xf numFmtId="0" fontId="34" fillId="9" borderId="0" applyNumberFormat="0" applyBorder="0" applyAlignment="0" applyProtection="0">
      <alignment vertical="center"/>
    </xf>
    <xf numFmtId="0" fontId="30" fillId="23" borderId="0" applyNumberFormat="0" applyBorder="0" applyAlignment="0" applyProtection="0">
      <alignment vertical="center"/>
    </xf>
    <xf numFmtId="0" fontId="30" fillId="3" borderId="0" applyNumberFormat="0" applyBorder="0" applyAlignment="0" applyProtection="0">
      <alignment vertical="center"/>
    </xf>
    <xf numFmtId="0" fontId="30" fillId="34" borderId="0" applyNumberFormat="0" applyBorder="0" applyAlignment="0" applyProtection="0">
      <alignment vertical="center"/>
    </xf>
    <xf numFmtId="0" fontId="30" fillId="19" borderId="0" applyNumberFormat="0" applyBorder="0" applyAlignment="0" applyProtection="0">
      <alignment vertical="center"/>
    </xf>
    <xf numFmtId="0" fontId="34" fillId="31" borderId="0" applyNumberFormat="0" applyBorder="0" applyAlignment="0" applyProtection="0">
      <alignment vertical="center"/>
    </xf>
    <xf numFmtId="0" fontId="34" fillId="33" borderId="0" applyNumberFormat="0" applyBorder="0" applyAlignment="0" applyProtection="0">
      <alignment vertical="center"/>
    </xf>
    <xf numFmtId="0" fontId="0" fillId="0" borderId="0">
      <alignment vertical="center"/>
    </xf>
    <xf numFmtId="0" fontId="30" fillId="22" borderId="0" applyNumberFormat="0" applyBorder="0" applyAlignment="0" applyProtection="0">
      <alignment vertical="center"/>
    </xf>
    <xf numFmtId="0" fontId="30" fillId="27" borderId="0" applyNumberFormat="0" applyBorder="0" applyAlignment="0" applyProtection="0">
      <alignment vertical="center"/>
    </xf>
    <xf numFmtId="0" fontId="34" fillId="25" borderId="0" applyNumberFormat="0" applyBorder="0" applyAlignment="0" applyProtection="0">
      <alignment vertical="center"/>
    </xf>
    <xf numFmtId="0" fontId="30" fillId="35" borderId="0" applyNumberFormat="0" applyBorder="0" applyAlignment="0" applyProtection="0">
      <alignment vertical="center"/>
    </xf>
    <xf numFmtId="0" fontId="34" fillId="36" borderId="0" applyNumberFormat="0" applyBorder="0" applyAlignment="0" applyProtection="0">
      <alignment vertical="center"/>
    </xf>
    <xf numFmtId="0" fontId="34" fillId="17" borderId="0" applyNumberFormat="0" applyBorder="0" applyAlignment="0" applyProtection="0">
      <alignment vertical="center"/>
    </xf>
    <xf numFmtId="0" fontId="30" fillId="30" borderId="0" applyNumberFormat="0" applyBorder="0" applyAlignment="0" applyProtection="0">
      <alignment vertical="center"/>
    </xf>
    <xf numFmtId="0" fontId="34" fillId="14" borderId="0" applyNumberFormat="0" applyBorder="0" applyAlignment="0" applyProtection="0">
      <alignment vertical="center"/>
    </xf>
    <xf numFmtId="0" fontId="33" fillId="0" borderId="0">
      <alignment vertical="center"/>
    </xf>
    <xf numFmtId="0" fontId="26" fillId="0" borderId="0"/>
    <xf numFmtId="0" fontId="0" fillId="0" borderId="0"/>
  </cellStyleXfs>
  <cellXfs count="328">
    <xf numFmtId="0" fontId="0" fillId="0" borderId="0" xfId="0" applyFont="1"/>
    <xf numFmtId="0" fontId="1" fillId="0" borderId="0" xfId="0" applyFont="1" applyFill="1" applyAlignment="1">
      <alignment horizontal="center" vertical="center"/>
    </xf>
    <xf numFmtId="0" fontId="2" fillId="0" borderId="1" xfId="0" applyFont="1" applyFill="1" applyBorder="1" applyAlignment="1">
      <alignment horizontal="left" vertical="center"/>
    </xf>
    <xf numFmtId="0" fontId="2" fillId="0" borderId="1" xfId="0" applyFont="1" applyFill="1" applyBorder="1" applyAlignment="1">
      <alignment vertical="center"/>
    </xf>
    <xf numFmtId="0" fontId="2" fillId="0" borderId="1" xfId="0" applyFont="1" applyFill="1" applyBorder="1" applyAlignment="1">
      <alignment horizontal="center" vertical="center"/>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2" xfId="0" applyFont="1" applyFill="1" applyBorder="1" applyAlignment="1">
      <alignment horizontal="left" vertical="center" wrapText="1"/>
    </xf>
    <xf numFmtId="0" fontId="0" fillId="2" borderId="2" xfId="0" applyFont="1" applyFill="1" applyBorder="1" applyAlignment="1">
      <alignment horizontal="center" vertical="center" wrapText="1"/>
    </xf>
    <xf numFmtId="0" fontId="0" fillId="0" borderId="2" xfId="0" applyNumberFormat="1" applyFont="1" applyFill="1" applyBorder="1" applyAlignment="1">
      <alignment horizontal="left" vertical="center" wrapText="1"/>
    </xf>
    <xf numFmtId="0" fontId="0" fillId="0" borderId="2" xfId="0" applyNumberFormat="1" applyFont="1" applyFill="1" applyBorder="1" applyAlignment="1">
      <alignment horizontal="center" vertical="center" wrapText="1"/>
    </xf>
    <xf numFmtId="0" fontId="0" fillId="2" borderId="2" xfId="0" applyFont="1" applyFill="1" applyBorder="1" applyAlignment="1">
      <alignment horizontal="center" vertical="center"/>
    </xf>
    <xf numFmtId="49" fontId="0" fillId="0" borderId="2" xfId="0" applyNumberFormat="1"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8" xfId="0" applyFont="1" applyFill="1" applyBorder="1" applyAlignment="1">
      <alignment horizontal="center" vertical="center" wrapText="1"/>
    </xf>
    <xf numFmtId="10" fontId="0" fillId="0" borderId="2" xfId="0" applyNumberFormat="1" applyFont="1" applyFill="1" applyBorder="1" applyAlignment="1">
      <alignment horizontal="center" vertical="center"/>
    </xf>
    <xf numFmtId="0" fontId="0" fillId="0" borderId="2" xfId="0" applyNumberFormat="1" applyFont="1" applyFill="1" applyBorder="1" applyAlignment="1">
      <alignment horizontal="center" vertical="center"/>
    </xf>
    <xf numFmtId="176" fontId="0" fillId="0" borderId="2" xfId="0" applyNumberFormat="1" applyFont="1" applyFill="1" applyBorder="1" applyAlignment="1">
      <alignment horizontal="center" vertical="center"/>
    </xf>
    <xf numFmtId="0" fontId="0" fillId="0" borderId="2" xfId="0" applyFont="1" applyFill="1" applyBorder="1" applyAlignment="1">
      <alignment horizontal="center" vertical="center"/>
    </xf>
    <xf numFmtId="0" fontId="2" fillId="0" borderId="1" xfId="0" applyFont="1" applyFill="1" applyBorder="1" applyAlignment="1">
      <alignment horizontal="center" vertical="center" wrapText="1"/>
    </xf>
    <xf numFmtId="0" fontId="0" fillId="0" borderId="0" xfId="0" applyFont="1" applyFill="1" applyAlignment="1">
      <alignment horizontal="center" vertical="center"/>
    </xf>
    <xf numFmtId="0" fontId="0" fillId="0" borderId="0" xfId="0" applyFont="1" applyFill="1" applyAlignment="1">
      <alignment vertical="center"/>
    </xf>
    <xf numFmtId="0" fontId="0" fillId="0" borderId="0" xfId="0" applyFont="1" applyFill="1"/>
    <xf numFmtId="0" fontId="0" fillId="0" borderId="0" xfId="0" applyFont="1" applyFill="1" applyAlignment="1">
      <alignment horizontal="center"/>
    </xf>
    <xf numFmtId="0" fontId="0" fillId="0" borderId="9"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6" xfId="0" applyFont="1" applyFill="1" applyBorder="1" applyAlignment="1">
      <alignment vertical="center" wrapText="1"/>
    </xf>
    <xf numFmtId="177" fontId="0" fillId="0" borderId="2" xfId="0" applyNumberFormat="1" applyFont="1" applyFill="1" applyBorder="1" applyAlignment="1">
      <alignment horizontal="center" vertical="center"/>
    </xf>
    <xf numFmtId="0" fontId="0" fillId="0" borderId="2" xfId="0" applyFont="1" applyFill="1" applyBorder="1" applyAlignment="1">
      <alignment horizontal="left" vertical="center"/>
    </xf>
    <xf numFmtId="0" fontId="0" fillId="0" borderId="2" xfId="0" applyFont="1" applyFill="1" applyBorder="1" applyAlignment="1">
      <alignment vertical="center"/>
    </xf>
    <xf numFmtId="0" fontId="0" fillId="0" borderId="0" xfId="0" applyFont="1" applyFill="1" applyBorder="1" applyAlignment="1">
      <alignment horizontal="justify" vertical="center" wrapText="1"/>
    </xf>
    <xf numFmtId="0" fontId="0" fillId="3" borderId="2" xfId="0" applyNumberFormat="1" applyFont="1" applyFill="1" applyBorder="1" applyAlignment="1">
      <alignment horizontal="center" vertical="center"/>
    </xf>
    <xf numFmtId="0" fontId="0" fillId="3" borderId="2" xfId="0" applyFont="1" applyFill="1" applyBorder="1" applyAlignment="1">
      <alignment horizontal="center" vertical="center"/>
    </xf>
    <xf numFmtId="0" fontId="3" fillId="0" borderId="0" xfId="0" applyFont="1" applyFill="1" applyAlignment="1">
      <alignment vertical="center"/>
    </xf>
    <xf numFmtId="0" fontId="0" fillId="0" borderId="0" xfId="0" applyFont="1" applyFill="1" applyAlignment="1">
      <alignment horizontal="left" vertical="center"/>
    </xf>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0" fillId="0" borderId="0" xfId="0" applyFont="1" applyFill="1" applyAlignment="1">
      <alignment horizontal="center" vertical="center" wrapText="1"/>
    </xf>
    <xf numFmtId="0" fontId="2" fillId="0" borderId="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horizontal="center" vertical="center"/>
    </xf>
    <xf numFmtId="0" fontId="3" fillId="0" borderId="2" xfId="0" applyFont="1" applyFill="1" applyBorder="1" applyAlignment="1" applyProtection="1">
      <alignment horizontal="center" vertical="center" wrapText="1"/>
      <protection locked="0"/>
    </xf>
    <xf numFmtId="0" fontId="3" fillId="0" borderId="2" xfId="0" applyNumberFormat="1" applyFont="1" applyFill="1" applyBorder="1" applyAlignment="1">
      <alignment horizontal="left" vertical="center" wrapText="1"/>
    </xf>
    <xf numFmtId="0" fontId="3" fillId="0" borderId="2"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3" fillId="0" borderId="0" xfId="0" applyFont="1" applyFill="1" applyAlignment="1" applyProtection="1">
      <alignment horizontal="center" vertical="center" wrapText="1"/>
      <protection locked="0"/>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7" xfId="0" applyFont="1" applyFill="1" applyBorder="1" applyAlignment="1">
      <alignment horizontal="center" vertical="center" wrapText="1"/>
    </xf>
    <xf numFmtId="176" fontId="4" fillId="0" borderId="2" xfId="0" applyNumberFormat="1" applyFont="1" applyFill="1" applyBorder="1" applyAlignment="1">
      <alignment horizontal="center" vertical="center"/>
    </xf>
    <xf numFmtId="0" fontId="3" fillId="2" borderId="2" xfId="0" applyFont="1" applyFill="1" applyBorder="1" applyAlignment="1">
      <alignment horizontal="center" vertical="center"/>
    </xf>
    <xf numFmtId="176" fontId="3" fillId="0" borderId="2" xfId="0" applyNumberFormat="1" applyFont="1" applyFill="1" applyBorder="1" applyAlignment="1">
      <alignment horizontal="center" vertical="center"/>
    </xf>
    <xf numFmtId="0" fontId="3" fillId="0" borderId="2" xfId="0" applyNumberFormat="1" applyFont="1" applyFill="1" applyBorder="1" applyAlignment="1">
      <alignment horizontal="center" vertical="center"/>
    </xf>
    <xf numFmtId="0" fontId="3" fillId="2" borderId="2"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2" xfId="0"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xf>
    <xf numFmtId="0" fontId="0" fillId="0" borderId="11"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4" fillId="0" borderId="2" xfId="0" applyFont="1" applyFill="1" applyBorder="1" applyAlignment="1">
      <alignment horizontal="center" vertical="center"/>
    </xf>
    <xf numFmtId="0" fontId="3" fillId="0" borderId="2" xfId="0" applyFont="1" applyFill="1" applyBorder="1" applyAlignment="1">
      <alignment horizontal="justify" vertical="center" wrapText="1"/>
    </xf>
    <xf numFmtId="0" fontId="3" fillId="0" borderId="1" xfId="0" applyFont="1" applyFill="1" applyBorder="1" applyAlignment="1">
      <alignment horizontal="center" vertical="center"/>
    </xf>
    <xf numFmtId="0" fontId="3" fillId="0" borderId="2" xfId="0" applyFont="1" applyFill="1" applyBorder="1" applyAlignment="1">
      <alignment vertical="center"/>
    </xf>
    <xf numFmtId="0" fontId="3" fillId="0" borderId="0" xfId="0" applyFont="1" applyFill="1" applyBorder="1" applyAlignment="1">
      <alignment horizontal="center" vertical="center" wrapText="1"/>
    </xf>
    <xf numFmtId="0" fontId="5" fillId="0" borderId="0" xfId="0" applyFont="1" applyFill="1" applyAlignment="1">
      <alignment vertical="center"/>
    </xf>
    <xf numFmtId="0" fontId="5" fillId="0" borderId="0" xfId="0" applyFont="1" applyFill="1" applyBorder="1" applyAlignment="1">
      <alignment horizontal="center" vertical="center"/>
    </xf>
    <xf numFmtId="0" fontId="6" fillId="0" borderId="0" xfId="0" applyFont="1" applyFill="1" applyAlignment="1">
      <alignment horizontal="center" vertical="center"/>
    </xf>
    <xf numFmtId="0" fontId="6" fillId="0" borderId="0" xfId="0" applyFont="1" applyFill="1" applyAlignment="1">
      <alignment horizontal="left" vertical="center"/>
    </xf>
    <xf numFmtId="0" fontId="5" fillId="0" borderId="0" xfId="0" applyFont="1" applyFill="1" applyAlignment="1">
      <alignment horizontal="center" vertical="center" wrapText="1"/>
    </xf>
    <xf numFmtId="0" fontId="5" fillId="0" borderId="0" xfId="0" applyFont="1" applyFill="1" applyAlignment="1">
      <alignment horizontal="center" vertical="center"/>
    </xf>
    <xf numFmtId="0" fontId="6" fillId="0" borderId="0" xfId="0" applyFont="1" applyFill="1" applyAlignment="1">
      <alignment horizontal="center" vertical="center" wrapText="1"/>
    </xf>
    <xf numFmtId="0" fontId="6" fillId="0" borderId="0" xfId="0" applyFont="1" applyFill="1" applyAlignment="1">
      <alignment vertical="center"/>
    </xf>
    <xf numFmtId="0" fontId="7" fillId="0" borderId="1" xfId="0" applyFont="1" applyFill="1" applyBorder="1" applyAlignment="1">
      <alignment horizontal="left" vertic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5" fillId="0" borderId="2" xfId="0" applyFont="1" applyFill="1" applyBorder="1" applyAlignment="1">
      <alignment horizontal="left" vertical="center" wrapText="1"/>
    </xf>
    <xf numFmtId="49" fontId="5"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2" xfId="0" applyFont="1" applyFill="1" applyBorder="1" applyAlignment="1" applyProtection="1">
      <alignment horizontal="center" vertical="center" wrapText="1"/>
      <protection locked="0"/>
    </xf>
    <xf numFmtId="0" fontId="5" fillId="0" borderId="2" xfId="0" applyNumberFormat="1" applyFont="1" applyFill="1" applyBorder="1" applyAlignment="1">
      <alignment horizontal="left" vertical="center" wrapText="1"/>
    </xf>
    <xf numFmtId="0" fontId="5"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xf>
    <xf numFmtId="0" fontId="5" fillId="0" borderId="0" xfId="0" applyFont="1" applyFill="1" applyAlignment="1" applyProtection="1">
      <alignment horizontal="center" vertical="center" wrapText="1"/>
      <protection locked="0"/>
    </xf>
    <xf numFmtId="176" fontId="8" fillId="0" borderId="2" xfId="0" applyNumberFormat="1" applyFont="1" applyFill="1" applyBorder="1" applyAlignment="1">
      <alignment horizontal="center" vertical="center"/>
    </xf>
    <xf numFmtId="176" fontId="5" fillId="0" borderId="2" xfId="0" applyNumberFormat="1" applyFont="1" applyFill="1" applyBorder="1" applyAlignment="1">
      <alignment horizontal="center" vertical="center"/>
    </xf>
    <xf numFmtId="0" fontId="5" fillId="2" borderId="2" xfId="0" applyFont="1" applyFill="1" applyBorder="1" applyAlignment="1">
      <alignment horizontal="center" vertical="center"/>
    </xf>
    <xf numFmtId="0" fontId="5" fillId="2" borderId="2" xfId="0" applyFont="1" applyFill="1" applyBorder="1" applyAlignment="1">
      <alignment horizontal="center" vertical="center" wrapText="1"/>
    </xf>
    <xf numFmtId="0" fontId="3" fillId="0" borderId="2" xfId="0" applyNumberFormat="1" applyFont="1" applyFill="1" applyBorder="1" applyAlignment="1">
      <alignment horizontal="left" vertical="center"/>
    </xf>
    <xf numFmtId="0" fontId="5" fillId="0" borderId="2" xfId="0" applyNumberFormat="1" applyFont="1" applyFill="1" applyBorder="1" applyAlignment="1">
      <alignment horizontal="center" vertical="center"/>
    </xf>
    <xf numFmtId="0" fontId="3" fillId="2" borderId="2" xfId="0" applyFont="1" applyFill="1" applyBorder="1" applyAlignment="1" applyProtection="1">
      <alignment horizontal="center" vertical="center" wrapText="1"/>
      <protection locked="0"/>
    </xf>
    <xf numFmtId="0" fontId="7" fillId="0" borderId="1" xfId="0" applyFont="1" applyFill="1" applyBorder="1" applyAlignment="1">
      <alignment horizontal="center" vertical="center" wrapText="1"/>
    </xf>
    <xf numFmtId="0" fontId="7" fillId="0" borderId="0" xfId="0" applyFont="1" applyFill="1" applyBorder="1" applyAlignment="1">
      <alignment horizontal="left" vertical="center"/>
    </xf>
    <xf numFmtId="0" fontId="7" fillId="0" borderId="0" xfId="0" applyFont="1" applyFill="1" applyBorder="1" applyAlignment="1">
      <alignment horizontal="center" vertical="center"/>
    </xf>
    <xf numFmtId="0" fontId="6" fillId="0" borderId="2" xfId="0" applyFont="1" applyFill="1" applyBorder="1" applyAlignment="1">
      <alignment horizontal="center" vertical="center" wrapText="1"/>
    </xf>
    <xf numFmtId="0" fontId="3" fillId="0" borderId="2" xfId="0" applyFont="1" applyFill="1" applyBorder="1" applyAlignment="1">
      <alignment vertical="center" wrapText="1"/>
    </xf>
    <xf numFmtId="0" fontId="8" fillId="0" borderId="2" xfId="0" applyFont="1" applyFill="1" applyBorder="1" applyAlignment="1">
      <alignment horizontal="center" vertical="center"/>
    </xf>
    <xf numFmtId="0" fontId="5" fillId="0" borderId="2" xfId="0" applyFont="1" applyFill="1" applyBorder="1" applyAlignment="1">
      <alignment horizontal="justify" vertical="center" wrapText="1"/>
    </xf>
    <xf numFmtId="0" fontId="3" fillId="0" borderId="2" xfId="0" applyFont="1" applyFill="1" applyBorder="1" applyAlignment="1" applyProtection="1">
      <alignment horizontal="left" vertical="center" wrapText="1"/>
      <protection locked="0"/>
    </xf>
    <xf numFmtId="0" fontId="6" fillId="0" borderId="2" xfId="0" applyFont="1" applyFill="1" applyBorder="1" applyAlignment="1">
      <alignment horizontal="left" vertical="center"/>
    </xf>
    <xf numFmtId="0" fontId="5" fillId="0" borderId="1" xfId="0" applyFont="1" applyFill="1" applyBorder="1" applyAlignment="1">
      <alignment horizontal="center" vertical="center"/>
    </xf>
    <xf numFmtId="0" fontId="5" fillId="0" borderId="2" xfId="0" applyFont="1" applyFill="1" applyBorder="1" applyAlignment="1">
      <alignment vertical="center"/>
    </xf>
    <xf numFmtId="0" fontId="5" fillId="0"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lignment vertical="center" wrapText="1"/>
    </xf>
    <xf numFmtId="0" fontId="9" fillId="0" borderId="0" xfId="0" applyFont="1" applyFill="1" applyAlignment="1">
      <alignment horizontal="center" vertical="center" wrapText="1"/>
    </xf>
    <xf numFmtId="0" fontId="10" fillId="0" borderId="0" xfId="0" applyFont="1" applyFill="1" applyAlignment="1">
      <alignment horizontal="center" vertical="center" wrapText="1"/>
    </xf>
    <xf numFmtId="0" fontId="10" fillId="0" borderId="1" xfId="0" applyFont="1" applyFill="1" applyBorder="1" applyAlignment="1">
      <alignment horizontal="right" vertical="center" wrapText="1"/>
    </xf>
    <xf numFmtId="0" fontId="10"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2" fillId="0" borderId="2" xfId="0" applyFont="1" applyFill="1" applyBorder="1" applyAlignment="1">
      <alignment horizontal="center" vertical="center"/>
    </xf>
    <xf numFmtId="2" fontId="12" fillId="0" borderId="2" xfId="0" applyNumberFormat="1" applyFont="1" applyFill="1" applyBorder="1" applyAlignment="1">
      <alignment horizontal="center" vertical="center"/>
    </xf>
    <xf numFmtId="0" fontId="12" fillId="0" borderId="2" xfId="0" applyFont="1" applyFill="1" applyBorder="1" applyAlignment="1">
      <alignment horizontal="center" vertical="center" wrapText="1"/>
    </xf>
    <xf numFmtId="0" fontId="12" fillId="5" borderId="2" xfId="0" applyNumberFormat="1" applyFont="1" applyFill="1" applyBorder="1" applyAlignment="1">
      <alignment horizontal="center" vertical="center" wrapText="1"/>
    </xf>
    <xf numFmtId="0" fontId="12" fillId="0" borderId="2" xfId="0" applyNumberFormat="1" applyFont="1" applyFill="1" applyBorder="1" applyAlignment="1">
      <alignment horizontal="center" vertical="center"/>
    </xf>
    <xf numFmtId="177" fontId="12" fillId="0" borderId="2" xfId="0" applyNumberFormat="1" applyFont="1" applyFill="1" applyBorder="1" applyAlignment="1">
      <alignment horizontal="center" vertical="center"/>
    </xf>
    <xf numFmtId="0" fontId="12" fillId="0" borderId="2" xfId="0" applyNumberFormat="1" applyFont="1" applyFill="1" applyBorder="1" applyAlignment="1">
      <alignment horizontal="center" vertical="center" wrapText="1"/>
    </xf>
    <xf numFmtId="178" fontId="12" fillId="0" borderId="2" xfId="0" applyNumberFormat="1" applyFont="1" applyFill="1" applyBorder="1" applyAlignment="1">
      <alignment horizontal="center" vertical="center"/>
    </xf>
    <xf numFmtId="179" fontId="12" fillId="0" borderId="2" xfId="0" applyNumberFormat="1" applyFont="1" applyFill="1" applyBorder="1" applyAlignment="1">
      <alignment horizontal="center" vertical="center"/>
    </xf>
    <xf numFmtId="0" fontId="12" fillId="5" borderId="2" xfId="0" applyFont="1" applyFill="1" applyBorder="1" applyAlignment="1">
      <alignment horizontal="center" vertical="center" wrapText="1"/>
    </xf>
    <xf numFmtId="180" fontId="12" fillId="0" borderId="2" xfId="0" applyNumberFormat="1" applyFont="1" applyFill="1" applyBorder="1" applyAlignment="1">
      <alignment horizontal="center" vertical="center"/>
    </xf>
    <xf numFmtId="1" fontId="12" fillId="0" borderId="2" xfId="0" applyNumberFormat="1" applyFont="1" applyFill="1" applyBorder="1" applyAlignment="1">
      <alignment horizontal="center" vertical="center"/>
    </xf>
    <xf numFmtId="0" fontId="10" fillId="0" borderId="2" xfId="0" applyFont="1" applyFill="1" applyBorder="1" applyAlignment="1">
      <alignment vertical="center" wrapText="1"/>
    </xf>
    <xf numFmtId="0" fontId="12" fillId="5" borderId="2" xfId="0" applyNumberFormat="1" applyFont="1" applyFill="1" applyBorder="1" applyAlignment="1">
      <alignment horizontal="center" vertical="center"/>
    </xf>
    <xf numFmtId="2" fontId="12" fillId="5" borderId="2" xfId="0" applyNumberFormat="1" applyFont="1" applyFill="1" applyBorder="1" applyAlignment="1">
      <alignment horizontal="center" vertical="center"/>
    </xf>
    <xf numFmtId="2" fontId="12" fillId="0" borderId="2" xfId="0" applyNumberFormat="1" applyFont="1" applyFill="1" applyBorder="1" applyAlignment="1">
      <alignment horizontal="center" vertical="center" wrapText="1"/>
    </xf>
    <xf numFmtId="0" fontId="0" fillId="5" borderId="0" xfId="0" applyFill="1" applyAlignment="1">
      <alignment horizontal="center" vertical="center"/>
    </xf>
    <xf numFmtId="0" fontId="0" fillId="5" borderId="0" xfId="0" applyFill="1" applyAlignment="1">
      <alignment vertical="center"/>
    </xf>
    <xf numFmtId="0" fontId="3" fillId="5" borderId="0" xfId="0" applyFont="1" applyFill="1" applyAlignment="1">
      <alignment vertical="center" wrapText="1"/>
    </xf>
    <xf numFmtId="0" fontId="13" fillId="5" borderId="0" xfId="0" applyFont="1" applyFill="1" applyAlignment="1">
      <alignment horizontal="left" vertical="center"/>
    </xf>
    <xf numFmtId="0" fontId="14" fillId="5" borderId="0" xfId="0" applyFont="1" applyFill="1" applyAlignment="1">
      <alignment horizontal="center" vertical="center"/>
    </xf>
    <xf numFmtId="0" fontId="15" fillId="5" borderId="2" xfId="0" applyFont="1" applyFill="1" applyBorder="1" applyAlignment="1">
      <alignment horizontal="center" vertical="center"/>
    </xf>
    <xf numFmtId="0" fontId="15" fillId="5" borderId="2" xfId="0" applyFont="1" applyFill="1" applyBorder="1" applyAlignment="1">
      <alignment horizontal="center" vertical="center" wrapText="1"/>
    </xf>
    <xf numFmtId="0" fontId="16" fillId="5" borderId="2" xfId="0" applyFont="1" applyFill="1" applyBorder="1" applyAlignment="1">
      <alignment horizontal="center" vertical="center"/>
    </xf>
    <xf numFmtId="0" fontId="15" fillId="5" borderId="2" xfId="0" applyFont="1" applyFill="1" applyBorder="1" applyAlignment="1">
      <alignment horizontal="left" vertical="center"/>
    </xf>
    <xf numFmtId="0" fontId="17" fillId="5" borderId="2" xfId="0" applyFont="1" applyFill="1" applyBorder="1" applyAlignment="1">
      <alignment horizontal="center" vertical="center" wrapText="1"/>
    </xf>
    <xf numFmtId="0" fontId="17" fillId="5" borderId="2" xfId="0" applyFont="1" applyFill="1" applyBorder="1" applyAlignment="1">
      <alignment vertical="center" wrapText="1"/>
    </xf>
    <xf numFmtId="0" fontId="17" fillId="5" borderId="2" xfId="0" applyFont="1" applyFill="1" applyBorder="1" applyAlignment="1">
      <alignment horizontal="left" vertical="center" wrapText="1"/>
    </xf>
    <xf numFmtId="0" fontId="18" fillId="5" borderId="2" xfId="0" applyFont="1" applyFill="1" applyBorder="1" applyAlignment="1">
      <alignment horizontal="center" vertical="center" wrapText="1"/>
    </xf>
    <xf numFmtId="0" fontId="17" fillId="5" borderId="2" xfId="0" applyNumberFormat="1" applyFont="1" applyFill="1" applyBorder="1" applyAlignment="1">
      <alignment horizontal="left" vertical="center" wrapText="1"/>
    </xf>
    <xf numFmtId="0" fontId="15" fillId="5" borderId="3" xfId="0" applyFont="1" applyFill="1" applyBorder="1" applyAlignment="1">
      <alignment horizontal="left" vertical="center"/>
    </xf>
    <xf numFmtId="0" fontId="15" fillId="5" borderId="4" xfId="0" applyFont="1" applyFill="1" applyBorder="1" applyAlignment="1">
      <alignment horizontal="left" vertical="center"/>
    </xf>
    <xf numFmtId="0" fontId="15" fillId="5" borderId="7" xfId="0" applyFont="1" applyFill="1" applyBorder="1" applyAlignment="1">
      <alignment horizontal="left" vertical="center"/>
    </xf>
    <xf numFmtId="0" fontId="16" fillId="5" borderId="3" xfId="0" applyFont="1" applyFill="1" applyBorder="1" applyAlignment="1">
      <alignment horizontal="center" vertical="center"/>
    </xf>
    <xf numFmtId="0" fontId="17" fillId="5" borderId="5" xfId="0" applyFont="1" applyFill="1" applyBorder="1" applyAlignment="1">
      <alignment horizontal="center" vertical="center" wrapText="1"/>
    </xf>
    <xf numFmtId="0" fontId="16" fillId="5" borderId="5" xfId="0" applyFont="1" applyFill="1" applyBorder="1" applyAlignment="1">
      <alignment horizontal="center" vertical="center"/>
    </xf>
    <xf numFmtId="0" fontId="17" fillId="5" borderId="8" xfId="0" applyFont="1" applyFill="1" applyBorder="1" applyAlignment="1">
      <alignment horizontal="center" vertical="center" wrapText="1"/>
    </xf>
    <xf numFmtId="0" fontId="16" fillId="5" borderId="8" xfId="0" applyFont="1" applyFill="1" applyBorder="1" applyAlignment="1">
      <alignment horizontal="center" vertical="center"/>
    </xf>
    <xf numFmtId="0" fontId="17" fillId="5" borderId="6" xfId="0" applyFont="1" applyFill="1" applyBorder="1" applyAlignment="1">
      <alignment horizontal="center" vertical="center" wrapText="1"/>
    </xf>
    <xf numFmtId="0" fontId="16" fillId="5" borderId="6" xfId="0" applyFont="1" applyFill="1" applyBorder="1" applyAlignment="1">
      <alignment horizontal="center" vertical="center"/>
    </xf>
    <xf numFmtId="0" fontId="16" fillId="5" borderId="4" xfId="0" applyFont="1" applyFill="1" applyBorder="1" applyAlignment="1">
      <alignment horizontal="center" vertical="center"/>
    </xf>
    <xf numFmtId="0" fontId="16" fillId="5" borderId="0" xfId="0" applyFont="1" applyFill="1" applyAlignment="1">
      <alignment horizontal="center" vertical="center"/>
    </xf>
    <xf numFmtId="0" fontId="16" fillId="5" borderId="1" xfId="0" applyFont="1" applyFill="1" applyBorder="1" applyAlignment="1">
      <alignment horizontal="center" vertical="center"/>
    </xf>
    <xf numFmtId="0" fontId="16" fillId="5" borderId="15" xfId="0" applyFont="1" applyFill="1" applyBorder="1" applyAlignment="1">
      <alignment horizontal="center" vertical="center"/>
    </xf>
    <xf numFmtId="0" fontId="18" fillId="5" borderId="5" xfId="0" applyFont="1" applyFill="1" applyBorder="1" applyAlignment="1">
      <alignment horizontal="center" vertical="center" wrapText="1"/>
    </xf>
    <xf numFmtId="0" fontId="18" fillId="5" borderId="6" xfId="0" applyFont="1" applyFill="1" applyBorder="1" applyAlignment="1">
      <alignment horizontal="center" vertical="center" wrapText="1"/>
    </xf>
    <xf numFmtId="0" fontId="18" fillId="5" borderId="8" xfId="0" applyFont="1" applyFill="1" applyBorder="1" applyAlignment="1">
      <alignment horizontal="center" vertical="center" wrapText="1"/>
    </xf>
    <xf numFmtId="0" fontId="2" fillId="6" borderId="0" xfId="0" applyFont="1" applyFill="1" applyAlignment="1">
      <alignment horizontal="center" vertical="center" wrapText="1"/>
    </xf>
    <xf numFmtId="0" fontId="2" fillId="6" borderId="0" xfId="0" applyFont="1" applyFill="1" applyAlignment="1">
      <alignment vertical="center" wrapText="1"/>
    </xf>
    <xf numFmtId="0" fontId="19" fillId="6" borderId="0" xfId="0" applyFont="1" applyFill="1" applyAlignment="1">
      <alignment vertical="center" wrapText="1"/>
    </xf>
    <xf numFmtId="0" fontId="9" fillId="6" borderId="0" xfId="0" applyFont="1" applyFill="1" applyAlignment="1">
      <alignment horizontal="center" vertical="center" wrapText="1"/>
    </xf>
    <xf numFmtId="0" fontId="10" fillId="6" borderId="1" xfId="0" applyFont="1" applyFill="1" applyBorder="1" applyAlignment="1">
      <alignment horizontal="right" vertical="center" wrapText="1"/>
    </xf>
    <xf numFmtId="0" fontId="11" fillId="6" borderId="5"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11" fillId="6" borderId="15"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11" fillId="6" borderId="11" xfId="0" applyFont="1" applyFill="1" applyBorder="1" applyAlignment="1">
      <alignment horizontal="center" vertical="center" wrapText="1"/>
    </xf>
    <xf numFmtId="0" fontId="11" fillId="6" borderId="0" xfId="0" applyFont="1" applyFill="1" applyAlignment="1">
      <alignment horizontal="center" vertical="center" wrapText="1"/>
    </xf>
    <xf numFmtId="0" fontId="11" fillId="6" borderId="2" xfId="0" applyFont="1" applyFill="1" applyBorder="1" applyAlignment="1">
      <alignment horizontal="center" vertical="center" wrapText="1"/>
    </xf>
    <xf numFmtId="0" fontId="11" fillId="6" borderId="3" xfId="0" applyFont="1" applyFill="1" applyBorder="1" applyAlignment="1">
      <alignment horizontal="center" vertical="center" wrapText="1"/>
    </xf>
    <xf numFmtId="0" fontId="11" fillId="6" borderId="7" xfId="0" applyFont="1" applyFill="1" applyBorder="1" applyAlignment="1">
      <alignment horizontal="center" vertical="center" wrapText="1"/>
    </xf>
    <xf numFmtId="0" fontId="11" fillId="6" borderId="6" xfId="0" applyFont="1" applyFill="1" applyBorder="1" applyAlignment="1">
      <alignment horizontal="center" vertical="center" wrapText="1"/>
    </xf>
    <xf numFmtId="2" fontId="12" fillId="5" borderId="2" xfId="0" applyNumberFormat="1" applyFont="1" applyFill="1" applyBorder="1" applyAlignment="1">
      <alignment horizontal="center" vertical="center" wrapText="1"/>
    </xf>
    <xf numFmtId="0" fontId="10" fillId="5" borderId="2" xfId="0" applyFont="1" applyFill="1" applyBorder="1" applyAlignment="1">
      <alignment horizontal="center" vertical="center" wrapText="1"/>
    </xf>
    <xf numFmtId="0" fontId="12" fillId="6" borderId="2" xfId="0" applyFont="1" applyFill="1" applyBorder="1" applyAlignment="1">
      <alignment horizontal="center" vertical="center"/>
    </xf>
    <xf numFmtId="0" fontId="16" fillId="6" borderId="2" xfId="0" applyFont="1" applyFill="1" applyBorder="1" applyAlignment="1">
      <alignment horizontal="center" vertical="center"/>
    </xf>
    <xf numFmtId="176" fontId="12" fillId="6" borderId="2" xfId="0" applyNumberFormat="1" applyFont="1" applyFill="1" applyBorder="1" applyAlignment="1">
      <alignment horizontal="center" vertical="center"/>
    </xf>
    <xf numFmtId="181" fontId="12" fillId="6" borderId="2" xfId="0" applyNumberFormat="1" applyFont="1" applyFill="1" applyBorder="1" applyAlignment="1">
      <alignment horizontal="center" vertical="center"/>
    </xf>
    <xf numFmtId="180" fontId="12" fillId="5" borderId="2" xfId="0" applyNumberFormat="1" applyFont="1" applyFill="1" applyBorder="1" applyAlignment="1">
      <alignment horizontal="center" vertical="center"/>
    </xf>
    <xf numFmtId="182" fontId="12" fillId="6" borderId="2" xfId="0" applyNumberFormat="1" applyFont="1" applyFill="1" applyBorder="1" applyAlignment="1">
      <alignment horizontal="center" vertical="center"/>
    </xf>
    <xf numFmtId="0" fontId="12" fillId="0" borderId="2" xfId="0" applyFont="1" applyBorder="1" applyAlignment="1">
      <alignment horizontal="center" vertical="center"/>
    </xf>
    <xf numFmtId="0" fontId="10" fillId="6" borderId="2" xfId="0" applyFont="1" applyFill="1" applyBorder="1" applyAlignment="1">
      <alignment vertical="center" wrapText="1"/>
    </xf>
    <xf numFmtId="2" fontId="12" fillId="0" borderId="2" xfId="0" applyNumberFormat="1" applyFont="1" applyBorder="1" applyAlignment="1">
      <alignment horizontal="center" vertical="center"/>
    </xf>
    <xf numFmtId="0" fontId="3" fillId="0" borderId="0" xfId="0" applyFont="1" applyFill="1" applyBorder="1" applyAlignment="1">
      <alignment horizontal="center" vertical="center"/>
    </xf>
    <xf numFmtId="182" fontId="3" fillId="0" borderId="2" xfId="0" applyNumberFormat="1" applyFont="1" applyFill="1" applyBorder="1" applyAlignment="1">
      <alignment horizontal="center" vertical="center" wrapText="1"/>
    </xf>
    <xf numFmtId="0" fontId="5" fillId="0" borderId="2" xfId="0" applyFont="1" applyFill="1" applyBorder="1" applyAlignment="1">
      <alignment vertical="center" wrapText="1"/>
    </xf>
    <xf numFmtId="0" fontId="12" fillId="5" borderId="0" xfId="0" applyFont="1" applyFill="1" applyAlignment="1">
      <alignment vertical="center"/>
    </xf>
    <xf numFmtId="0" fontId="18" fillId="5" borderId="0" xfId="0" applyFont="1" applyFill="1" applyAlignment="1">
      <alignment vertical="center"/>
    </xf>
    <xf numFmtId="0" fontId="18" fillId="5" borderId="0" xfId="0" applyFont="1" applyFill="1" applyBorder="1" applyAlignment="1">
      <alignment horizontal="center" vertical="center"/>
    </xf>
    <xf numFmtId="0" fontId="0" fillId="5" borderId="0" xfId="0" applyFont="1" applyFill="1" applyAlignment="1">
      <alignment horizontal="center" vertical="center"/>
    </xf>
    <xf numFmtId="0" fontId="0" fillId="5" borderId="0" xfId="0" applyFont="1" applyFill="1" applyAlignment="1">
      <alignment horizontal="left" vertical="center"/>
    </xf>
    <xf numFmtId="0" fontId="3" fillId="5" borderId="0" xfId="0" applyFont="1" applyFill="1" applyAlignment="1">
      <alignment horizontal="center" vertical="top" wrapText="1"/>
    </xf>
    <xf numFmtId="0" fontId="3" fillId="5" borderId="0" xfId="0" applyFont="1" applyFill="1" applyAlignment="1">
      <alignment horizontal="center" vertical="center" wrapText="1"/>
    </xf>
    <xf numFmtId="0" fontId="20" fillId="5" borderId="0" xfId="0" applyFont="1" applyFill="1" applyAlignment="1">
      <alignment vertical="center" wrapText="1"/>
    </xf>
    <xf numFmtId="0" fontId="0" fillId="5" borderId="0" xfId="0" applyFont="1" applyFill="1" applyAlignment="1">
      <alignment vertical="center"/>
    </xf>
    <xf numFmtId="0" fontId="3" fillId="5" borderId="0" xfId="0" applyFont="1" applyFill="1" applyAlignment="1">
      <alignment horizontal="center" vertical="center"/>
    </xf>
    <xf numFmtId="0" fontId="0" fillId="5" borderId="0" xfId="0" applyFont="1" applyFill="1" applyAlignment="1">
      <alignment horizontal="center" vertical="center" wrapText="1"/>
    </xf>
    <xf numFmtId="0" fontId="21" fillId="5" borderId="0" xfId="0" applyFont="1" applyFill="1" applyAlignment="1">
      <alignment horizontal="left" vertical="center"/>
    </xf>
    <xf numFmtId="0" fontId="1" fillId="5" borderId="0" xfId="0" applyFont="1" applyFill="1" applyAlignment="1">
      <alignment horizontal="center" vertical="center"/>
    </xf>
    <xf numFmtId="0" fontId="0" fillId="5" borderId="0" xfId="0" applyFont="1" applyFill="1" applyBorder="1" applyAlignment="1">
      <alignment horizontal="center" vertical="center"/>
    </xf>
    <xf numFmtId="0" fontId="3" fillId="5" borderId="0" xfId="0" applyFont="1" applyFill="1" applyBorder="1" applyAlignment="1">
      <alignment horizontal="left" vertical="center"/>
    </xf>
    <xf numFmtId="0" fontId="3" fillId="5" borderId="1" xfId="0" applyFont="1" applyFill="1" applyBorder="1" applyAlignment="1">
      <alignment horizontal="center" vertical="center"/>
    </xf>
    <xf numFmtId="0" fontId="2" fillId="5" borderId="1" xfId="0" applyFont="1" applyFill="1" applyBorder="1" applyAlignment="1">
      <alignment horizontal="left" vertical="center"/>
    </xf>
    <xf numFmtId="0" fontId="2" fillId="5" borderId="1" xfId="0" applyFont="1" applyFill="1" applyBorder="1" applyAlignment="1">
      <alignment horizontal="center" vertical="center"/>
    </xf>
    <xf numFmtId="0" fontId="10" fillId="5" borderId="5"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10" fillId="5" borderId="6" xfId="0" applyFont="1" applyFill="1" applyBorder="1" applyAlignment="1">
      <alignment horizontal="center" vertical="center" wrapText="1"/>
    </xf>
    <xf numFmtId="0" fontId="22" fillId="5" borderId="2" xfId="0" applyFont="1" applyFill="1" applyBorder="1" applyAlignment="1">
      <alignment horizontal="center" vertical="center" wrapText="1"/>
    </xf>
    <xf numFmtId="0" fontId="23" fillId="5" borderId="2" xfId="0" applyFont="1" applyFill="1" applyBorder="1" applyAlignment="1">
      <alignment horizontal="left" vertical="center" wrapText="1"/>
    </xf>
    <xf numFmtId="0" fontId="18" fillId="5" borderId="2" xfId="0" applyFont="1" applyFill="1" applyBorder="1" applyAlignment="1">
      <alignment horizontal="left" vertical="center" wrapText="1"/>
    </xf>
    <xf numFmtId="0" fontId="18" fillId="5" borderId="2" xfId="0" applyFont="1" applyFill="1" applyBorder="1" applyAlignment="1">
      <alignment vertical="center" wrapText="1"/>
    </xf>
    <xf numFmtId="49" fontId="18" fillId="5" borderId="2" xfId="0" applyNumberFormat="1" applyFont="1" applyFill="1" applyBorder="1" applyAlignment="1">
      <alignment vertical="center" wrapText="1"/>
    </xf>
    <xf numFmtId="49" fontId="18" fillId="5" borderId="2" xfId="0" applyNumberFormat="1" applyFont="1" applyFill="1" applyBorder="1" applyAlignment="1">
      <alignment horizontal="center" vertical="center" wrapText="1"/>
    </xf>
    <xf numFmtId="0" fontId="24" fillId="5" borderId="2" xfId="0" applyFont="1" applyFill="1" applyBorder="1" applyAlignment="1">
      <alignment horizontal="center" vertical="center" wrapText="1"/>
    </xf>
    <xf numFmtId="0" fontId="18" fillId="5" borderId="2" xfId="0" applyNumberFormat="1" applyFont="1" applyFill="1" applyBorder="1" applyAlignment="1">
      <alignment horizontal="left" vertical="center" wrapText="1"/>
    </xf>
    <xf numFmtId="0" fontId="2" fillId="5" borderId="0" xfId="0" applyFont="1" applyFill="1" applyBorder="1" applyAlignment="1">
      <alignment horizontal="center" vertical="center"/>
    </xf>
    <xf numFmtId="0" fontId="23" fillId="5" borderId="2" xfId="0" applyFont="1" applyFill="1" applyBorder="1" applyAlignment="1">
      <alignment horizontal="center" vertical="center" wrapText="1"/>
    </xf>
    <xf numFmtId="0" fontId="18" fillId="5" borderId="2" xfId="0" applyNumberFormat="1" applyFont="1" applyFill="1" applyBorder="1" applyAlignment="1">
      <alignment horizontal="center" vertical="center" wrapText="1"/>
    </xf>
    <xf numFmtId="0" fontId="18" fillId="5" borderId="2" xfId="0" applyFont="1" applyFill="1" applyBorder="1" applyAlignment="1">
      <alignment horizontal="right" vertical="center" wrapText="1"/>
    </xf>
    <xf numFmtId="0" fontId="12" fillId="5" borderId="2" xfId="0" applyFont="1" applyFill="1" applyBorder="1" applyAlignment="1">
      <alignment vertical="center"/>
    </xf>
    <xf numFmtId="0" fontId="18" fillId="5" borderId="2" xfId="0" applyFont="1" applyFill="1" applyBorder="1" applyAlignment="1" applyProtection="1">
      <alignment horizontal="center" vertical="top" wrapText="1"/>
      <protection locked="0"/>
    </xf>
    <xf numFmtId="0" fontId="18" fillId="5" borderId="2" xfId="0" applyFont="1" applyFill="1" applyBorder="1" applyAlignment="1" applyProtection="1">
      <alignment horizontal="center" vertical="center" wrapText="1"/>
      <protection locked="0"/>
    </xf>
    <xf numFmtId="0" fontId="18" fillId="5" borderId="2" xfId="0" applyFont="1" applyFill="1" applyBorder="1" applyAlignment="1" applyProtection="1">
      <alignment horizontal="left" vertical="center" wrapText="1"/>
      <protection locked="0"/>
    </xf>
    <xf numFmtId="57" fontId="18" fillId="5" borderId="2" xfId="0" applyNumberFormat="1" applyFont="1" applyFill="1" applyBorder="1" applyAlignment="1">
      <alignment horizontal="center" vertical="center" wrapText="1"/>
    </xf>
    <xf numFmtId="49" fontId="24" fillId="5" borderId="2" xfId="0" applyNumberFormat="1" applyFont="1" applyFill="1" applyBorder="1" applyAlignment="1">
      <alignment horizontal="center" vertical="center" wrapText="1"/>
    </xf>
    <xf numFmtId="0" fontId="24" fillId="5" borderId="2" xfId="0" applyFont="1" applyFill="1" applyBorder="1" applyAlignment="1">
      <alignment horizontal="left" vertical="center" wrapText="1"/>
    </xf>
    <xf numFmtId="0" fontId="12" fillId="5" borderId="2" xfId="0" applyFont="1" applyFill="1" applyBorder="1" applyAlignment="1">
      <alignment horizontal="left" vertical="center"/>
    </xf>
    <xf numFmtId="0" fontId="2" fillId="5" borderId="0" xfId="0" applyFont="1" applyFill="1" applyBorder="1" applyAlignment="1">
      <alignment horizontal="left" vertical="center"/>
    </xf>
    <xf numFmtId="0" fontId="18" fillId="5" borderId="16" xfId="0" applyFont="1" applyFill="1" applyBorder="1" applyAlignment="1">
      <alignment vertical="center" wrapText="1"/>
    </xf>
    <xf numFmtId="0" fontId="18" fillId="5" borderId="17" xfId="0" applyFont="1" applyFill="1" applyBorder="1" applyAlignment="1">
      <alignment vertical="center" wrapText="1"/>
    </xf>
    <xf numFmtId="0" fontId="18" fillId="5" borderId="18" xfId="0" applyFont="1" applyFill="1" applyBorder="1" applyAlignment="1">
      <alignment vertical="center" wrapText="1"/>
    </xf>
    <xf numFmtId="0" fontId="18" fillId="5" borderId="19" xfId="0" applyFont="1" applyFill="1" applyBorder="1" applyAlignment="1">
      <alignment vertical="center" wrapText="1"/>
    </xf>
    <xf numFmtId="0" fontId="18" fillId="5" borderId="0" xfId="0" applyFont="1" applyFill="1" applyBorder="1" applyAlignment="1">
      <alignment vertical="center" wrapText="1"/>
    </xf>
    <xf numFmtId="0" fontId="18" fillId="5" borderId="20" xfId="0" applyFont="1" applyFill="1" applyBorder="1" applyAlignment="1">
      <alignment vertical="center" wrapText="1"/>
    </xf>
    <xf numFmtId="0" fontId="18" fillId="5" borderId="21" xfId="0" applyFont="1" applyFill="1" applyBorder="1" applyAlignment="1">
      <alignment vertical="center" wrapText="1"/>
    </xf>
    <xf numFmtId="0" fontId="2" fillId="5" borderId="1" xfId="0" applyFont="1" applyFill="1" applyBorder="1" applyAlignment="1">
      <alignment horizontal="center" vertical="center" wrapText="1"/>
    </xf>
    <xf numFmtId="0" fontId="18" fillId="5" borderId="2" xfId="0" applyFont="1" applyFill="1" applyBorder="1" applyAlignment="1">
      <alignment horizontal="center" vertical="center"/>
    </xf>
    <xf numFmtId="0" fontId="24" fillId="5" borderId="2" xfId="0" applyNumberFormat="1" applyFont="1" applyFill="1" applyBorder="1" applyAlignment="1">
      <alignment horizontal="center" vertical="center" wrapText="1"/>
    </xf>
    <xf numFmtId="0" fontId="12" fillId="5" borderId="0" xfId="0" applyFont="1" applyFill="1" applyAlignment="1">
      <alignment horizontal="center" vertical="center"/>
    </xf>
    <xf numFmtId="0" fontId="18" fillId="5" borderId="0" xfId="0" applyFont="1" applyFill="1" applyAlignment="1" applyProtection="1">
      <alignment horizontal="center" vertical="top" wrapText="1"/>
      <protection locked="0"/>
    </xf>
    <xf numFmtId="176" fontId="18" fillId="5" borderId="2" xfId="0" applyNumberFormat="1" applyFont="1" applyFill="1" applyBorder="1" applyAlignment="1">
      <alignment vertical="center" wrapText="1"/>
    </xf>
    <xf numFmtId="0" fontId="12" fillId="5" borderId="0" xfId="0" applyFont="1" applyFill="1" applyAlignment="1">
      <alignment horizontal="left" vertical="center"/>
    </xf>
    <xf numFmtId="0" fontId="18" fillId="5" borderId="0" xfId="0" applyFont="1" applyFill="1" applyAlignment="1" applyProtection="1">
      <alignment horizontal="center" vertical="center" wrapText="1"/>
      <protection locked="0"/>
    </xf>
    <xf numFmtId="0" fontId="18" fillId="5" borderId="0" xfId="0" applyFont="1" applyFill="1" applyAlignment="1">
      <alignment vertical="center" wrapText="1"/>
    </xf>
    <xf numFmtId="0" fontId="18" fillId="5" borderId="0" xfId="0" applyFont="1" applyFill="1" applyAlignment="1">
      <alignment horizontal="center" vertical="center"/>
    </xf>
    <xf numFmtId="0" fontId="12" fillId="5" borderId="0" xfId="0" applyFont="1" applyFill="1" applyAlignment="1">
      <alignment horizontal="center" vertical="center" wrapText="1"/>
    </xf>
    <xf numFmtId="0" fontId="3" fillId="5" borderId="0" xfId="0" applyFont="1" applyFill="1" applyAlignment="1" applyProtection="1">
      <alignment horizontal="center" vertical="top" wrapText="1"/>
      <protection locked="0"/>
    </xf>
    <xf numFmtId="0" fontId="3" fillId="5" borderId="0" xfId="0" applyFont="1" applyFill="1" applyAlignment="1" applyProtection="1">
      <alignment horizontal="center" vertical="center" wrapText="1"/>
      <protection locked="0"/>
    </xf>
    <xf numFmtId="0" fontId="20" fillId="0" borderId="0" xfId="0" applyFont="1" applyFill="1" applyAlignment="1">
      <alignment horizontal="right" vertical="center" wrapText="1"/>
    </xf>
    <xf numFmtId="0" fontId="2" fillId="0" borderId="0" xfId="0" applyFont="1" applyFill="1" applyAlignment="1">
      <alignment horizontal="left" vertical="center" wrapText="1"/>
    </xf>
    <xf numFmtId="0" fontId="19" fillId="0" borderId="0" xfId="0" applyFont="1" applyFill="1" applyAlignment="1">
      <alignment horizontal="left" vertical="center" wrapText="1"/>
    </xf>
    <xf numFmtId="0" fontId="1" fillId="0" borderId="0" xfId="0" applyFont="1" applyFill="1" applyAlignment="1">
      <alignment horizontal="center" vertical="center" wrapText="1"/>
    </xf>
    <xf numFmtId="0" fontId="25" fillId="0" borderId="2" xfId="0" applyFont="1" applyFill="1" applyBorder="1" applyAlignment="1">
      <alignment horizontal="center" vertical="center" wrapText="1"/>
    </xf>
    <xf numFmtId="0" fontId="26" fillId="0" borderId="2" xfId="0" applyFont="1" applyFill="1" applyBorder="1" applyAlignment="1">
      <alignment horizontal="left" vertical="center" wrapText="1"/>
    </xf>
    <xf numFmtId="0" fontId="26" fillId="0" borderId="2" xfId="0" applyNumberFormat="1" applyFont="1" applyFill="1" applyBorder="1" applyAlignment="1">
      <alignment horizontal="left" vertical="center" wrapText="1"/>
    </xf>
    <xf numFmtId="0" fontId="2" fillId="0" borderId="2" xfId="0" applyFont="1" applyFill="1" applyBorder="1" applyAlignment="1">
      <alignment vertical="center" wrapText="1"/>
    </xf>
    <xf numFmtId="0" fontId="2" fillId="0" borderId="2" xfId="0" applyNumberFormat="1" applyFont="1" applyFill="1" applyBorder="1" applyAlignment="1">
      <alignment vertical="center" wrapText="1"/>
    </xf>
    <xf numFmtId="49" fontId="26" fillId="0" borderId="2" xfId="0" applyNumberFormat="1" applyFont="1" applyFill="1" applyBorder="1" applyAlignment="1">
      <alignment horizontal="left" vertical="center" wrapText="1"/>
    </xf>
    <xf numFmtId="0" fontId="26" fillId="0" borderId="2" xfId="0" applyFont="1" applyFill="1" applyBorder="1" applyAlignment="1">
      <alignment vertical="center" wrapText="1"/>
    </xf>
    <xf numFmtId="0" fontId="2" fillId="0" borderId="2" xfId="0" applyNumberFormat="1" applyFont="1" applyFill="1" applyBorder="1" applyAlignment="1">
      <alignment horizontal="center" vertical="center" wrapText="1"/>
    </xf>
    <xf numFmtId="0" fontId="3" fillId="0" borderId="0" xfId="0" applyFont="1" applyFill="1" applyAlignment="1">
      <alignment horizontal="left" vertical="center" wrapText="1"/>
    </xf>
    <xf numFmtId="0" fontId="27" fillId="5" borderId="0" xfId="0" applyFont="1" applyFill="1" applyAlignment="1">
      <alignment horizontal="center" vertical="center"/>
    </xf>
    <xf numFmtId="176" fontId="0" fillId="5" borderId="0" xfId="0" applyNumberFormat="1" applyFont="1" applyFill="1" applyAlignment="1">
      <alignment horizontal="center" vertical="center" wrapText="1"/>
    </xf>
    <xf numFmtId="176" fontId="0" fillId="5" borderId="0" xfId="0" applyNumberFormat="1" applyFont="1" applyFill="1" applyAlignment="1">
      <alignment horizontal="center" vertical="center"/>
    </xf>
    <xf numFmtId="0" fontId="19" fillId="5" borderId="0" xfId="0" applyFont="1" applyFill="1" applyAlignment="1">
      <alignment horizontal="left" vertical="center"/>
    </xf>
    <xf numFmtId="0" fontId="28" fillId="5" borderId="0" xfId="0" applyFont="1" applyFill="1" applyAlignment="1">
      <alignment horizontal="center" vertical="center"/>
    </xf>
    <xf numFmtId="0" fontId="29" fillId="5" borderId="2" xfId="0" applyFont="1" applyFill="1" applyBorder="1" applyAlignment="1">
      <alignment horizontal="center" vertical="center" wrapText="1"/>
    </xf>
    <xf numFmtId="0" fontId="29" fillId="5" borderId="2" xfId="0" applyFont="1" applyFill="1" applyBorder="1" applyAlignment="1">
      <alignment horizontal="center" vertical="center"/>
    </xf>
    <xf numFmtId="0" fontId="29" fillId="5" borderId="2" xfId="0" applyNumberFormat="1" applyFont="1" applyFill="1" applyBorder="1" applyAlignment="1">
      <alignment horizontal="center" vertical="center" wrapText="1"/>
    </xf>
    <xf numFmtId="0" fontId="29" fillId="5" borderId="2" xfId="0" applyNumberFormat="1" applyFont="1" applyFill="1" applyBorder="1" applyAlignment="1">
      <alignment horizontal="center" vertical="center"/>
    </xf>
    <xf numFmtId="0" fontId="0" fillId="5" borderId="2" xfId="0" applyFont="1" applyFill="1" applyBorder="1" applyAlignment="1">
      <alignment horizontal="center" vertical="center" wrapText="1"/>
    </xf>
    <xf numFmtId="2" fontId="0" fillId="5" borderId="2" xfId="0" applyNumberFormat="1" applyFont="1" applyFill="1" applyBorder="1" applyAlignment="1">
      <alignment horizontal="center" vertical="center"/>
    </xf>
    <xf numFmtId="0" fontId="0" fillId="5" borderId="2" xfId="0" applyFont="1" applyFill="1" applyBorder="1" applyAlignment="1">
      <alignment horizontal="center" vertical="center"/>
    </xf>
    <xf numFmtId="176" fontId="12" fillId="5" borderId="2" xfId="0" applyNumberFormat="1" applyFont="1" applyFill="1" applyBorder="1" applyAlignment="1">
      <alignment horizontal="center" vertical="center" wrapText="1"/>
    </xf>
    <xf numFmtId="1" fontId="12" fillId="5" borderId="2" xfId="0" applyNumberFormat="1" applyFont="1" applyFill="1" applyBorder="1" applyAlignment="1">
      <alignment horizontal="center" vertical="center"/>
    </xf>
    <xf numFmtId="176" fontId="0" fillId="5" borderId="2" xfId="0" applyNumberFormat="1" applyFont="1" applyFill="1" applyBorder="1" applyAlignment="1">
      <alignment horizontal="center" vertical="center"/>
    </xf>
    <xf numFmtId="0" fontId="29" fillId="5" borderId="7" xfId="0" applyFont="1" applyFill="1" applyBorder="1" applyAlignment="1">
      <alignment horizontal="center" vertical="center" wrapText="1"/>
    </xf>
    <xf numFmtId="2" fontId="12" fillId="5" borderId="7" xfId="0" applyNumberFormat="1" applyFont="1" applyFill="1" applyBorder="1" applyAlignment="1">
      <alignment horizontal="center" vertical="center"/>
    </xf>
    <xf numFmtId="0" fontId="12" fillId="5" borderId="7" xfId="0" applyFont="1" applyFill="1" applyBorder="1" applyAlignment="1">
      <alignment horizontal="center" vertical="center"/>
    </xf>
    <xf numFmtId="0" fontId="0" fillId="0" borderId="0" xfId="0" applyFont="1" applyBorder="1" applyAlignment="1">
      <alignment horizontal="center" vertical="center"/>
    </xf>
    <xf numFmtId="0" fontId="3" fillId="0" borderId="0" xfId="0" applyFont="1" applyAlignment="1">
      <alignment horizontal="center" vertical="center"/>
    </xf>
    <xf numFmtId="0" fontId="27" fillId="0" borderId="0" xfId="0" applyFont="1" applyAlignment="1">
      <alignment horizontal="center" vertical="center"/>
    </xf>
    <xf numFmtId="0" fontId="0" fillId="0" borderId="0" xfId="0" applyFont="1" applyAlignment="1">
      <alignment horizontal="center" vertical="center"/>
    </xf>
    <xf numFmtId="176" fontId="0" fillId="0" borderId="0" xfId="0" applyNumberFormat="1" applyFont="1" applyAlignment="1">
      <alignment horizontal="center" vertical="center"/>
    </xf>
    <xf numFmtId="0" fontId="19" fillId="0" borderId="0" xfId="0" applyFont="1" applyAlignment="1">
      <alignment horizontal="left" vertical="center"/>
    </xf>
    <xf numFmtId="0" fontId="0" fillId="0" borderId="0" xfId="0" applyFont="1" applyAlignment="1">
      <alignment vertical="center"/>
    </xf>
    <xf numFmtId="0" fontId="28" fillId="0" borderId="0" xfId="0" applyFont="1" applyAlignment="1">
      <alignment horizontal="center" vertical="center"/>
    </xf>
    <xf numFmtId="0" fontId="29" fillId="0" borderId="5" xfId="0" applyFont="1" applyBorder="1" applyAlignment="1">
      <alignment horizontal="center" vertical="center"/>
    </xf>
    <xf numFmtId="0" fontId="29" fillId="0" borderId="2" xfId="0" applyFont="1" applyBorder="1" applyAlignment="1">
      <alignment horizontal="center" vertical="center"/>
    </xf>
    <xf numFmtId="0" fontId="29" fillId="0" borderId="8" xfId="0" applyFont="1" applyBorder="1" applyAlignment="1">
      <alignment horizontal="center" vertical="center"/>
    </xf>
    <xf numFmtId="0" fontId="29" fillId="0" borderId="5" xfId="0" applyFont="1" applyBorder="1" applyAlignment="1">
      <alignment horizontal="center" vertical="center" wrapText="1"/>
    </xf>
    <xf numFmtId="0" fontId="29" fillId="0" borderId="6" xfId="0" applyFont="1" applyBorder="1" applyAlignment="1">
      <alignment horizontal="center" vertical="center"/>
    </xf>
    <xf numFmtId="0" fontId="29" fillId="0" borderId="6" xfId="0" applyFont="1" applyBorder="1" applyAlignment="1">
      <alignment horizontal="center" vertical="center" wrapText="1"/>
    </xf>
    <xf numFmtId="176" fontId="12" fillId="0" borderId="2" xfId="0" applyNumberFormat="1" applyFont="1" applyBorder="1" applyAlignment="1">
      <alignment horizontal="center" vertical="center"/>
    </xf>
    <xf numFmtId="0" fontId="12" fillId="0" borderId="2" xfId="0" applyFont="1" applyBorder="1" applyAlignment="1">
      <alignment horizontal="center" vertical="center" wrapText="1"/>
    </xf>
    <xf numFmtId="0" fontId="12" fillId="0" borderId="2" xfId="0" applyNumberFormat="1" applyFont="1" applyBorder="1" applyAlignment="1">
      <alignment horizontal="center" vertical="center"/>
    </xf>
    <xf numFmtId="2" fontId="12" fillId="0" borderId="2" xfId="0" applyNumberFormat="1" applyFont="1" applyBorder="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29" fillId="0" borderId="3" xfId="0" applyFont="1" applyBorder="1" applyAlignment="1">
      <alignment horizontal="center" vertical="center"/>
    </xf>
    <xf numFmtId="0" fontId="29" fillId="0" borderId="7" xfId="0" applyFont="1" applyBorder="1" applyAlignment="1">
      <alignment horizontal="center" vertical="center"/>
    </xf>
    <xf numFmtId="0" fontId="29" fillId="0" borderId="3" xfId="0" applyFont="1" applyBorder="1" applyAlignment="1">
      <alignment horizontal="center" vertical="center" wrapText="1"/>
    </xf>
    <xf numFmtId="0" fontId="29" fillId="0" borderId="7" xfId="0" applyFont="1" applyBorder="1" applyAlignment="1">
      <alignment horizontal="center" vertical="center" wrapText="1"/>
    </xf>
    <xf numFmtId="0" fontId="18" fillId="0" borderId="2" xfId="0" applyFont="1" applyBorder="1" applyAlignment="1">
      <alignment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_ET_STYLE_NoName_00_" xfId="17"/>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常规 50" xfId="42"/>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13" xfId="51"/>
    <cellStyle name="常规 2" xfId="52"/>
    <cellStyle name="常规 3" xfId="53"/>
  </cellStyles>
  <dxfs count="1">
    <dxf>
      <fill>
        <patternFill patternType="solid">
          <bgColor indexed="52"/>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E22"/>
  <sheetViews>
    <sheetView topLeftCell="B1" workbookViewId="0">
      <selection activeCell="B9" sqref="A9:B9"/>
    </sheetView>
  </sheetViews>
  <sheetFormatPr defaultColWidth="13.75" defaultRowHeight="14.25"/>
  <cols>
    <col min="1" max="1" width="13.75" style="306" hidden="1" customWidth="1"/>
    <col min="2" max="2" width="20.5" style="306" customWidth="1"/>
    <col min="3" max="3" width="6.25" style="306" customWidth="1"/>
    <col min="4" max="4" width="12.375" style="306" customWidth="1"/>
    <col min="5" max="5" width="10.5" style="306" customWidth="1"/>
    <col min="6" max="6" width="6.25" style="306" customWidth="1"/>
    <col min="7" max="7" width="11.875" style="306" customWidth="1"/>
    <col min="8" max="8" width="12" style="306" customWidth="1"/>
    <col min="9" max="9" width="7.125" style="306" customWidth="1"/>
    <col min="10" max="10" width="9.25" style="307" customWidth="1"/>
    <col min="11" max="11" width="10.125" style="306" customWidth="1"/>
    <col min="12" max="12" width="8.875" style="307" customWidth="1"/>
    <col min="13" max="13" width="8.625" style="306" customWidth="1"/>
    <col min="14" max="14" width="7.75" style="307" customWidth="1"/>
    <col min="15" max="15" width="5.875" style="306" customWidth="1"/>
    <col min="16" max="17" width="13.75" style="306" hidden="1" customWidth="1"/>
    <col min="18" max="16384" width="13.75" style="306"/>
  </cols>
  <sheetData>
    <row r="1" ht="21" customHeight="1" spans="1:239">
      <c r="A1" s="308" t="s">
        <v>0</v>
      </c>
      <c r="B1" s="308"/>
      <c r="C1" s="308"/>
      <c r="D1" s="309"/>
      <c r="E1" s="309"/>
      <c r="F1" s="309"/>
      <c r="G1" s="309"/>
      <c r="H1" s="309"/>
      <c r="I1" s="309"/>
      <c r="J1" s="309"/>
      <c r="K1" s="309"/>
      <c r="L1" s="309"/>
      <c r="M1" s="309"/>
      <c r="N1" s="321"/>
      <c r="O1" s="322"/>
      <c r="P1" s="309"/>
      <c r="Q1" s="309"/>
      <c r="R1" s="309"/>
      <c r="S1" s="309"/>
      <c r="T1" s="309"/>
      <c r="U1" s="309"/>
      <c r="V1" s="309"/>
      <c r="W1" s="309"/>
      <c r="X1" s="309"/>
      <c r="Y1" s="309"/>
      <c r="Z1" s="309"/>
      <c r="AA1" s="309"/>
      <c r="AB1" s="309"/>
      <c r="AC1" s="309"/>
      <c r="AD1" s="309"/>
      <c r="AE1" s="309"/>
      <c r="AF1" s="309"/>
      <c r="AG1" s="309"/>
      <c r="AH1" s="309"/>
      <c r="AI1" s="309"/>
      <c r="AJ1" s="309"/>
      <c r="AK1" s="309"/>
      <c r="AL1" s="309"/>
      <c r="AM1" s="309"/>
      <c r="AN1" s="309"/>
      <c r="AO1" s="309"/>
      <c r="AP1" s="309"/>
      <c r="AQ1" s="309"/>
      <c r="AR1" s="309"/>
      <c r="AS1" s="309"/>
      <c r="AT1" s="309"/>
      <c r="AU1" s="309"/>
      <c r="AV1" s="309"/>
      <c r="AW1" s="309"/>
      <c r="AX1" s="309"/>
      <c r="AY1" s="309"/>
      <c r="AZ1" s="309"/>
      <c r="BA1" s="309"/>
      <c r="BB1" s="309"/>
      <c r="BC1" s="309"/>
      <c r="BD1" s="309"/>
      <c r="BE1" s="309"/>
      <c r="BF1" s="309"/>
      <c r="BG1" s="309"/>
      <c r="BH1" s="309"/>
      <c r="BI1" s="309"/>
      <c r="BJ1" s="309"/>
      <c r="BK1" s="309"/>
      <c r="BL1" s="309"/>
      <c r="BM1" s="309"/>
      <c r="BN1" s="309"/>
      <c r="BO1" s="309"/>
      <c r="BP1" s="309"/>
      <c r="BQ1" s="309"/>
      <c r="BR1" s="309"/>
      <c r="BS1" s="309"/>
      <c r="BT1" s="309"/>
      <c r="BU1" s="309"/>
      <c r="BV1" s="309"/>
      <c r="BW1" s="309"/>
      <c r="BX1" s="309"/>
      <c r="BY1" s="309"/>
      <c r="BZ1" s="309"/>
      <c r="CA1" s="309"/>
      <c r="CB1" s="309"/>
      <c r="CC1" s="309"/>
      <c r="CD1" s="309"/>
      <c r="CE1" s="309"/>
      <c r="CF1" s="309"/>
      <c r="CG1" s="309"/>
      <c r="CH1" s="309"/>
      <c r="CI1" s="309"/>
      <c r="CJ1" s="309"/>
      <c r="CK1" s="309"/>
      <c r="CL1" s="309"/>
      <c r="CM1" s="309"/>
      <c r="CN1" s="309"/>
      <c r="CO1" s="309"/>
      <c r="CP1" s="309"/>
      <c r="CQ1" s="309"/>
      <c r="CR1" s="309"/>
      <c r="CS1" s="309"/>
      <c r="CT1" s="309"/>
      <c r="CU1" s="309"/>
      <c r="CV1" s="309"/>
      <c r="CW1" s="309"/>
      <c r="CX1" s="309"/>
      <c r="CY1" s="309"/>
      <c r="CZ1" s="309"/>
      <c r="DA1" s="309"/>
      <c r="DB1" s="309"/>
      <c r="DC1" s="309"/>
      <c r="DD1" s="309"/>
      <c r="DE1" s="309"/>
      <c r="DF1" s="309"/>
      <c r="DG1" s="309"/>
      <c r="DH1" s="309"/>
      <c r="DI1" s="309"/>
      <c r="DJ1" s="309"/>
      <c r="DK1" s="309"/>
      <c r="DL1" s="309"/>
      <c r="DM1" s="309"/>
      <c r="DN1" s="309"/>
      <c r="DO1" s="309"/>
      <c r="DP1" s="309"/>
      <c r="DQ1" s="309"/>
      <c r="DR1" s="309"/>
      <c r="DS1" s="309"/>
      <c r="DT1" s="309"/>
      <c r="DU1" s="309"/>
      <c r="DV1" s="309"/>
      <c r="DW1" s="309"/>
      <c r="DX1" s="309"/>
      <c r="DY1" s="309"/>
      <c r="DZ1" s="309"/>
      <c r="EA1" s="309"/>
      <c r="EB1" s="309"/>
      <c r="EC1" s="309"/>
      <c r="ED1" s="309"/>
      <c r="EE1" s="309"/>
      <c r="EF1" s="309"/>
      <c r="EG1" s="309"/>
      <c r="EH1" s="309"/>
      <c r="EI1" s="309"/>
      <c r="EJ1" s="309"/>
      <c r="EK1" s="309"/>
      <c r="EL1" s="309"/>
      <c r="EM1" s="309"/>
      <c r="EN1" s="309"/>
      <c r="EO1" s="309"/>
      <c r="EP1" s="309"/>
      <c r="EQ1" s="309"/>
      <c r="ER1" s="309"/>
      <c r="ES1" s="309"/>
      <c r="ET1" s="309"/>
      <c r="EU1" s="309"/>
      <c r="EV1" s="309"/>
      <c r="EW1" s="309"/>
      <c r="EX1" s="309"/>
      <c r="EY1" s="309"/>
      <c r="EZ1" s="309"/>
      <c r="FA1" s="309"/>
      <c r="FB1" s="309"/>
      <c r="FC1" s="309"/>
      <c r="FD1" s="309"/>
      <c r="FE1" s="309"/>
      <c r="FF1" s="309"/>
      <c r="FG1" s="309"/>
      <c r="FH1" s="309"/>
      <c r="FI1" s="309"/>
      <c r="FJ1" s="309"/>
      <c r="FK1" s="309"/>
      <c r="FL1" s="309"/>
      <c r="FM1" s="309"/>
      <c r="FN1" s="309"/>
      <c r="FO1" s="309"/>
      <c r="FP1" s="309"/>
      <c r="FQ1" s="309"/>
      <c r="FR1" s="309"/>
      <c r="FS1" s="309"/>
      <c r="FT1" s="309"/>
      <c r="FU1" s="309"/>
      <c r="FV1" s="309"/>
      <c r="FW1" s="309"/>
      <c r="FX1" s="309"/>
      <c r="FY1" s="309"/>
      <c r="FZ1" s="309"/>
      <c r="GA1" s="309"/>
      <c r="GB1" s="309"/>
      <c r="GC1" s="309"/>
      <c r="GD1" s="309"/>
      <c r="GE1" s="309"/>
      <c r="GF1" s="309"/>
      <c r="GG1" s="309"/>
      <c r="GH1" s="309"/>
      <c r="GI1" s="309"/>
      <c r="GJ1" s="309"/>
      <c r="GK1" s="309"/>
      <c r="GL1" s="309"/>
      <c r="GM1" s="309"/>
      <c r="GN1" s="309"/>
      <c r="GO1" s="309"/>
      <c r="GP1" s="309"/>
      <c r="GQ1" s="309"/>
      <c r="GR1" s="309"/>
      <c r="GS1" s="309"/>
      <c r="GT1" s="309"/>
      <c r="GU1" s="309"/>
      <c r="GV1" s="309"/>
      <c r="GW1" s="309"/>
      <c r="GX1" s="309"/>
      <c r="GY1" s="309"/>
      <c r="GZ1" s="309"/>
      <c r="HA1" s="309"/>
      <c r="HB1" s="309"/>
      <c r="HC1" s="309"/>
      <c r="HD1" s="309"/>
      <c r="HE1" s="309"/>
      <c r="HF1" s="309"/>
      <c r="HG1" s="309"/>
      <c r="HH1" s="309"/>
      <c r="HI1" s="309"/>
      <c r="HJ1" s="309"/>
      <c r="HK1" s="309"/>
      <c r="HL1" s="309"/>
      <c r="HM1" s="309"/>
      <c r="HN1" s="309"/>
      <c r="HO1" s="309"/>
      <c r="HP1" s="309"/>
      <c r="HQ1" s="309"/>
      <c r="HR1" s="309"/>
      <c r="HS1" s="309"/>
      <c r="HT1" s="309"/>
      <c r="HU1" s="309"/>
      <c r="HV1" s="309"/>
      <c r="HW1" s="309"/>
      <c r="HX1" s="309"/>
      <c r="HY1" s="309"/>
      <c r="HZ1" s="309"/>
      <c r="IA1" s="309"/>
      <c r="IB1" s="309"/>
      <c r="IC1" s="309"/>
      <c r="ID1" s="309"/>
      <c r="IE1" s="309"/>
    </row>
    <row r="2" ht="26.25" customHeight="1" spans="2:15">
      <c r="B2" s="310" t="s">
        <v>1</v>
      </c>
      <c r="C2" s="310"/>
      <c r="D2" s="310"/>
      <c r="E2" s="310"/>
      <c r="F2" s="310"/>
      <c r="G2" s="310"/>
      <c r="H2" s="310"/>
      <c r="I2" s="310"/>
      <c r="J2" s="310"/>
      <c r="K2" s="310"/>
      <c r="L2" s="310"/>
      <c r="M2" s="310"/>
      <c r="N2" s="310"/>
      <c r="O2" s="310"/>
    </row>
    <row r="3" ht="11.25" customHeight="1"/>
    <row r="4" ht="29.25" customHeight="1" spans="2:15">
      <c r="B4" s="311" t="s">
        <v>2</v>
      </c>
      <c r="C4" s="312" t="s">
        <v>3</v>
      </c>
      <c r="D4" s="312"/>
      <c r="E4" s="312"/>
      <c r="F4" s="312" t="s">
        <v>4</v>
      </c>
      <c r="G4" s="312"/>
      <c r="H4" s="312"/>
      <c r="I4" s="312" t="s">
        <v>5</v>
      </c>
      <c r="J4" s="312"/>
      <c r="K4" s="312"/>
      <c r="L4" s="312"/>
      <c r="M4" s="312"/>
      <c r="N4" s="312"/>
      <c r="O4" s="311" t="s">
        <v>6</v>
      </c>
    </row>
    <row r="5" ht="37.5" customHeight="1" spans="2:15">
      <c r="B5" s="313"/>
      <c r="C5" s="314" t="s">
        <v>7</v>
      </c>
      <c r="D5" s="314" t="s">
        <v>8</v>
      </c>
      <c r="E5" s="314" t="s">
        <v>9</v>
      </c>
      <c r="F5" s="314" t="s">
        <v>7</v>
      </c>
      <c r="G5" s="314" t="s">
        <v>8</v>
      </c>
      <c r="H5" s="314" t="s">
        <v>10</v>
      </c>
      <c r="I5" s="323" t="s">
        <v>7</v>
      </c>
      <c r="J5" s="324"/>
      <c r="K5" s="325" t="s">
        <v>8</v>
      </c>
      <c r="L5" s="326"/>
      <c r="M5" s="325" t="s">
        <v>11</v>
      </c>
      <c r="N5" s="326"/>
      <c r="O5" s="313"/>
    </row>
    <row r="6" ht="26.25" customHeight="1" spans="2:15">
      <c r="B6" s="315"/>
      <c r="C6" s="316"/>
      <c r="D6" s="316"/>
      <c r="E6" s="316"/>
      <c r="F6" s="316"/>
      <c r="G6" s="316"/>
      <c r="H6" s="316"/>
      <c r="I6" s="312" t="s">
        <v>12</v>
      </c>
      <c r="J6" s="312" t="s">
        <v>13</v>
      </c>
      <c r="K6" s="312" t="s">
        <v>12</v>
      </c>
      <c r="L6" s="312" t="s">
        <v>13</v>
      </c>
      <c r="M6" s="312" t="s">
        <v>12</v>
      </c>
      <c r="N6" s="312" t="s">
        <v>13</v>
      </c>
      <c r="O6" s="315"/>
    </row>
    <row r="7" ht="36.75" customHeight="1" spans="1:17">
      <c r="A7" s="304"/>
      <c r="B7" s="204" t="s">
        <v>14</v>
      </c>
      <c r="C7" s="204">
        <f>SUM(C8:C14)</f>
        <v>93</v>
      </c>
      <c r="D7" s="317" t="e">
        <f>SUM(D9:D14)</f>
        <v>#REF!</v>
      </c>
      <c r="E7" s="206" t="e">
        <f>SUM(E9:E14)</f>
        <v>#REF!</v>
      </c>
      <c r="F7" s="204">
        <f>SUM(F8:F14)</f>
        <v>135</v>
      </c>
      <c r="G7" s="317">
        <f>SUM(G9:G14)</f>
        <v>663.1942</v>
      </c>
      <c r="H7" s="206">
        <f>SUM(H9:H14)</f>
        <v>104.4584</v>
      </c>
      <c r="I7" s="204">
        <f>C7-F7</f>
        <v>-42</v>
      </c>
      <c r="J7" s="317">
        <f>I7/F7*100</f>
        <v>-31.1111111111111</v>
      </c>
      <c r="K7" s="317" t="e">
        <f>D7-G7</f>
        <v>#REF!</v>
      </c>
      <c r="L7" s="317" t="e">
        <f>K7/G7*100</f>
        <v>#REF!</v>
      </c>
      <c r="M7" s="317" t="e">
        <f>E7-H7</f>
        <v>#REF!</v>
      </c>
      <c r="N7" s="317" t="e">
        <f>M7/H7*100</f>
        <v>#REF!</v>
      </c>
      <c r="O7" s="327"/>
      <c r="P7" s="306">
        <f>I7/F7*100</f>
        <v>-31.1111111111111</v>
      </c>
      <c r="Q7" s="306" t="e">
        <f>J7/#REF!*100</f>
        <v>#REF!</v>
      </c>
    </row>
    <row r="8" ht="41.25" customHeight="1" spans="1:15">
      <c r="A8" s="304"/>
      <c r="B8" s="136" t="s">
        <v>15</v>
      </c>
      <c r="C8" s="204"/>
      <c r="D8" s="317"/>
      <c r="E8" s="206"/>
      <c r="F8" s="204">
        <v>1</v>
      </c>
      <c r="G8" s="317"/>
      <c r="H8" s="206"/>
      <c r="I8" s="204"/>
      <c r="J8" s="317"/>
      <c r="K8" s="317"/>
      <c r="L8" s="317"/>
      <c r="M8" s="317"/>
      <c r="N8" s="317"/>
      <c r="O8" s="327"/>
    </row>
    <row r="9" s="303" customFormat="1" ht="41.25" customHeight="1" spans="1:18">
      <c r="A9" s="306">
        <v>14</v>
      </c>
      <c r="B9" s="318" t="s">
        <v>16</v>
      </c>
      <c r="C9" s="204">
        <v>10</v>
      </c>
      <c r="D9" s="206" t="e">
        <f>县重点!#REF!/10000</f>
        <v>#REF!</v>
      </c>
      <c r="E9" s="204" t="e">
        <f>县重点!#REF!/10000</f>
        <v>#REF!</v>
      </c>
      <c r="F9" s="204">
        <v>8</v>
      </c>
      <c r="G9" s="206">
        <v>28.9458</v>
      </c>
      <c r="H9" s="204">
        <v>5.605</v>
      </c>
      <c r="I9" s="204">
        <f t="shared" ref="I9:I14" si="0">C9-F9</f>
        <v>2</v>
      </c>
      <c r="J9" s="317">
        <f t="shared" ref="J9:J14" si="1">I9/F9*100</f>
        <v>25</v>
      </c>
      <c r="K9" s="317" t="e">
        <f t="shared" ref="K9:K14" si="2">D9-G9</f>
        <v>#REF!</v>
      </c>
      <c r="L9" s="317" t="e">
        <f t="shared" ref="L9:L14" si="3">K9/G9*100</f>
        <v>#REF!</v>
      </c>
      <c r="M9" s="317" t="e">
        <f t="shared" ref="M9:M14" si="4">E9-H9</f>
        <v>#REF!</v>
      </c>
      <c r="N9" s="317" t="e">
        <f t="shared" ref="N9:N14" si="5">M9/H9*100</f>
        <v>#REF!</v>
      </c>
      <c r="O9" s="327"/>
      <c r="P9" s="306">
        <f>I9/F9*100</f>
        <v>25</v>
      </c>
      <c r="Q9" s="306" t="e">
        <f>J9/#REF!*100</f>
        <v>#REF!</v>
      </c>
      <c r="R9" s="307"/>
    </row>
    <row r="10" s="304" customFormat="1" ht="41.25" customHeight="1" spans="1:18">
      <c r="A10" s="306">
        <v>20</v>
      </c>
      <c r="B10" s="318" t="s">
        <v>17</v>
      </c>
      <c r="C10" s="204">
        <v>9</v>
      </c>
      <c r="D10" s="206" t="e">
        <f>县重点!#REF!/10000</f>
        <v>#REF!</v>
      </c>
      <c r="E10" s="206" t="e">
        <f>县重点!#REF!/10000</f>
        <v>#REF!</v>
      </c>
      <c r="F10" s="204">
        <v>22</v>
      </c>
      <c r="G10" s="206">
        <v>20.5699</v>
      </c>
      <c r="H10" s="319">
        <v>6.6394</v>
      </c>
      <c r="I10" s="204">
        <f t="shared" si="0"/>
        <v>-13</v>
      </c>
      <c r="J10" s="317">
        <f t="shared" si="1"/>
        <v>-59.0909090909091</v>
      </c>
      <c r="K10" s="317" t="e">
        <f t="shared" si="2"/>
        <v>#REF!</v>
      </c>
      <c r="L10" s="317" t="e">
        <f t="shared" si="3"/>
        <v>#REF!</v>
      </c>
      <c r="M10" s="317" t="e">
        <f t="shared" si="4"/>
        <v>#REF!</v>
      </c>
      <c r="N10" s="317" t="e">
        <f t="shared" si="5"/>
        <v>#REF!</v>
      </c>
      <c r="O10" s="327"/>
      <c r="P10" s="306">
        <f>I10/F10*100</f>
        <v>-59.0909090909091</v>
      </c>
      <c r="Q10" s="306" t="e">
        <f>J10/#REF!*100</f>
        <v>#REF!</v>
      </c>
      <c r="R10" s="306"/>
    </row>
    <row r="11" ht="41.25" customHeight="1" spans="1:17">
      <c r="A11" s="306">
        <v>24</v>
      </c>
      <c r="B11" s="318" t="s">
        <v>18</v>
      </c>
      <c r="C11" s="204">
        <v>19</v>
      </c>
      <c r="D11" s="206" t="e">
        <f>县重点!#REF!/10000</f>
        <v>#REF!</v>
      </c>
      <c r="E11" s="204" t="e">
        <f>县重点!#REF!/10000</f>
        <v>#REF!</v>
      </c>
      <c r="F11" s="204">
        <v>21</v>
      </c>
      <c r="G11" s="206">
        <v>81.5004</v>
      </c>
      <c r="H11" s="204">
        <v>20</v>
      </c>
      <c r="I11" s="204">
        <f t="shared" si="0"/>
        <v>-2</v>
      </c>
      <c r="J11" s="317">
        <f t="shared" si="1"/>
        <v>-9.52380952380952</v>
      </c>
      <c r="K11" s="317" t="e">
        <f t="shared" si="2"/>
        <v>#REF!</v>
      </c>
      <c r="L11" s="317" t="e">
        <f t="shared" si="3"/>
        <v>#REF!</v>
      </c>
      <c r="M11" s="317" t="e">
        <f t="shared" si="4"/>
        <v>#REF!</v>
      </c>
      <c r="N11" s="317" t="e">
        <f t="shared" si="5"/>
        <v>#REF!</v>
      </c>
      <c r="O11" s="327"/>
      <c r="P11" s="306">
        <f>I11/F11*100</f>
        <v>-9.52380952380952</v>
      </c>
      <c r="Q11" s="306" t="e">
        <f>J11/#REF!*100</f>
        <v>#REF!</v>
      </c>
    </row>
    <row r="12" s="305" customFormat="1" ht="41.25" customHeight="1" spans="1:18">
      <c r="A12" s="306"/>
      <c r="B12" s="318" t="s">
        <v>19</v>
      </c>
      <c r="C12" s="204">
        <v>21</v>
      </c>
      <c r="D12" s="206" t="e">
        <f>县重点!#REF!/10000</f>
        <v>#REF!</v>
      </c>
      <c r="E12" s="204" t="e">
        <f>县重点!#REF!/10000</f>
        <v>#REF!</v>
      </c>
      <c r="F12" s="204">
        <v>33</v>
      </c>
      <c r="G12" s="206">
        <v>308.4115</v>
      </c>
      <c r="H12" s="204">
        <v>30.667</v>
      </c>
      <c r="I12" s="204">
        <f t="shared" si="0"/>
        <v>-12</v>
      </c>
      <c r="J12" s="317">
        <f t="shared" si="1"/>
        <v>-36.3636363636364</v>
      </c>
      <c r="K12" s="317" t="e">
        <f t="shared" si="2"/>
        <v>#REF!</v>
      </c>
      <c r="L12" s="317" t="e">
        <f t="shared" si="3"/>
        <v>#REF!</v>
      </c>
      <c r="M12" s="317" t="e">
        <f t="shared" si="4"/>
        <v>#REF!</v>
      </c>
      <c r="N12" s="317" t="e">
        <f t="shared" si="5"/>
        <v>#REF!</v>
      </c>
      <c r="O12" s="327"/>
      <c r="P12" s="306"/>
      <c r="Q12" s="306"/>
      <c r="R12" s="306"/>
    </row>
    <row r="13" s="305" customFormat="1" ht="41.25" customHeight="1" spans="1:18">
      <c r="A13" s="306">
        <v>15</v>
      </c>
      <c r="B13" s="136" t="s">
        <v>20</v>
      </c>
      <c r="C13" s="204">
        <v>21</v>
      </c>
      <c r="D13" s="320" t="e">
        <f>县重点!#REF!/10000</f>
        <v>#REF!</v>
      </c>
      <c r="E13" s="206" t="e">
        <f>县重点!#REF!/10000</f>
        <v>#REF!</v>
      </c>
      <c r="F13" s="204">
        <v>39</v>
      </c>
      <c r="G13" s="320">
        <v>141.0506</v>
      </c>
      <c r="H13" s="204">
        <v>31.351</v>
      </c>
      <c r="I13" s="204">
        <f t="shared" si="0"/>
        <v>-18</v>
      </c>
      <c r="J13" s="317">
        <f t="shared" si="1"/>
        <v>-46.1538461538462</v>
      </c>
      <c r="K13" s="317" t="e">
        <f t="shared" si="2"/>
        <v>#REF!</v>
      </c>
      <c r="L13" s="317" t="e">
        <f t="shared" si="3"/>
        <v>#REF!</v>
      </c>
      <c r="M13" s="317" t="e">
        <f t="shared" si="4"/>
        <v>#REF!</v>
      </c>
      <c r="N13" s="317" t="e">
        <f t="shared" si="5"/>
        <v>#REF!</v>
      </c>
      <c r="O13" s="327"/>
      <c r="P13" s="306">
        <f>I13/F13*100</f>
        <v>-46.1538461538462</v>
      </c>
      <c r="Q13" s="306" t="e">
        <f>J13/#REF!*100</f>
        <v>#REF!</v>
      </c>
      <c r="R13" s="306"/>
    </row>
    <row r="14" s="305" customFormat="1" ht="41.25" customHeight="1" spans="1:18">
      <c r="A14" s="306">
        <v>22</v>
      </c>
      <c r="B14" s="318" t="s">
        <v>21</v>
      </c>
      <c r="C14" s="204">
        <v>13</v>
      </c>
      <c r="D14" s="206" t="e">
        <f>县重点!#REF!/10000</f>
        <v>#REF!</v>
      </c>
      <c r="E14" s="204" t="e">
        <f>县重点!#REF!/10000</f>
        <v>#REF!</v>
      </c>
      <c r="F14" s="204">
        <v>11</v>
      </c>
      <c r="G14" s="206">
        <v>82.716</v>
      </c>
      <c r="H14" s="204">
        <v>10.196</v>
      </c>
      <c r="I14" s="204">
        <f t="shared" si="0"/>
        <v>2</v>
      </c>
      <c r="J14" s="317">
        <f t="shared" si="1"/>
        <v>18.1818181818182</v>
      </c>
      <c r="K14" s="317" t="e">
        <f t="shared" si="2"/>
        <v>#REF!</v>
      </c>
      <c r="L14" s="317" t="e">
        <f t="shared" si="3"/>
        <v>#REF!</v>
      </c>
      <c r="M14" s="317" t="e">
        <f t="shared" si="4"/>
        <v>#REF!</v>
      </c>
      <c r="N14" s="317" t="e">
        <f t="shared" si="5"/>
        <v>#REF!</v>
      </c>
      <c r="O14" s="327"/>
      <c r="P14" s="306">
        <f>I14/F14*100</f>
        <v>18.1818181818182</v>
      </c>
      <c r="Q14" s="306" t="e">
        <f>J14/#REF!*100</f>
        <v>#REF!</v>
      </c>
      <c r="R14" s="306"/>
    </row>
    <row r="15" ht="21" customHeight="1"/>
    <row r="16" ht="21" customHeight="1"/>
    <row r="17" ht="21" customHeight="1"/>
    <row r="18" ht="21" customHeight="1"/>
    <row r="19" ht="21" customHeight="1"/>
    <row r="20" ht="21" customHeight="1"/>
    <row r="21" ht="21" customHeight="1"/>
    <row r="22" ht="21" customHeight="1"/>
  </sheetData>
  <mergeCells count="16">
    <mergeCell ref="A1:C1"/>
    <mergeCell ref="B2:O2"/>
    <mergeCell ref="C4:E4"/>
    <mergeCell ref="F4:H4"/>
    <mergeCell ref="I4:N4"/>
    <mergeCell ref="I5:J5"/>
    <mergeCell ref="K5:L5"/>
    <mergeCell ref="M5:N5"/>
    <mergeCell ref="B4:B6"/>
    <mergeCell ref="C5:C6"/>
    <mergeCell ref="D5:D6"/>
    <mergeCell ref="E5:E6"/>
    <mergeCell ref="F5:F6"/>
    <mergeCell ref="G5:G6"/>
    <mergeCell ref="H5:H6"/>
    <mergeCell ref="O4:O6"/>
  </mergeCells>
  <printOptions horizontalCentered="1" verticalCentered="1"/>
  <pageMargins left="0.43" right="0.43" top="0.75" bottom="0.55" header="0.31" footer="0.31"/>
  <pageSetup paperSize="9" scale="94" firstPageNumber="13" fitToHeight="0" orientation="landscape" useFirstPageNumber="1"/>
  <headerFooter alignWithMargins="0" scaleWithDoc="0">
    <oddFooter>&amp;C— &amp;P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88"/>
  <sheetViews>
    <sheetView workbookViewId="0">
      <selection activeCell="H11" sqref="H11"/>
    </sheetView>
  </sheetViews>
  <sheetFormatPr defaultColWidth="8.75" defaultRowHeight="14.25"/>
  <cols>
    <col min="1" max="1" width="4.125" style="79" customWidth="1"/>
    <col min="2" max="2" width="17.375" style="80" customWidth="1"/>
    <col min="3" max="3" width="5" style="79" hidden="1" customWidth="1"/>
    <col min="4" max="4" width="4.625" style="79" hidden="1" customWidth="1"/>
    <col min="5" max="5" width="5.75" style="79" customWidth="1"/>
    <col min="6" max="6" width="9" style="79" customWidth="1"/>
    <col min="7" max="7" width="9.5" style="79" customWidth="1"/>
    <col min="8" max="9" width="6.625" style="81" customWidth="1"/>
    <col min="10" max="18" width="7.625" style="81" customWidth="1"/>
    <col min="19" max="19" width="6.625" style="81" customWidth="1"/>
    <col min="20" max="20" width="40.625" style="81" customWidth="1"/>
    <col min="21" max="21" width="7.75" style="80" hidden="1" customWidth="1"/>
    <col min="22" max="22" width="11.75" style="79" hidden="1" customWidth="1"/>
    <col min="23" max="23" width="8.25" style="79" customWidth="1"/>
    <col min="24" max="24" width="7.625" style="79" hidden="1" customWidth="1"/>
    <col min="25" max="25" width="6.5" style="79" hidden="1" customWidth="1"/>
    <col min="26" max="26" width="6.75" style="82" hidden="1" customWidth="1"/>
    <col min="27" max="27" width="3.875" style="79" customWidth="1"/>
    <col min="28" max="28" width="5.625" style="83" hidden="1" customWidth="1"/>
    <col min="29" max="16384" width="8.75" style="84"/>
  </cols>
  <sheetData>
    <row r="1" ht="32.25" customHeight="1" spans="1:27">
      <c r="A1" s="1" t="s">
        <v>1182</v>
      </c>
      <c r="B1" s="1"/>
      <c r="C1" s="1"/>
      <c r="D1" s="1"/>
      <c r="E1" s="1"/>
      <c r="F1" s="1"/>
      <c r="G1" s="1"/>
      <c r="H1" s="1"/>
      <c r="I1" s="1"/>
      <c r="J1" s="1"/>
      <c r="K1" s="1"/>
      <c r="L1" s="1"/>
      <c r="M1" s="1"/>
      <c r="N1" s="1"/>
      <c r="O1" s="1"/>
      <c r="P1" s="1"/>
      <c r="Q1" s="1"/>
      <c r="R1" s="1"/>
      <c r="S1" s="1"/>
      <c r="T1" s="1"/>
      <c r="U1" s="1"/>
      <c r="V1" s="1"/>
      <c r="W1" s="1"/>
      <c r="X1" s="1"/>
      <c r="Y1" s="1"/>
      <c r="Z1" s="1"/>
      <c r="AA1" s="1"/>
    </row>
    <row r="2" spans="1:28">
      <c r="A2" s="85" t="s">
        <v>139</v>
      </c>
      <c r="B2" s="85"/>
      <c r="C2" s="85"/>
      <c r="D2" s="85"/>
      <c r="E2" s="85"/>
      <c r="F2" s="86"/>
      <c r="G2" s="86"/>
      <c r="H2" s="86"/>
      <c r="I2" s="86"/>
      <c r="J2" s="86"/>
      <c r="K2" s="86"/>
      <c r="L2" s="86"/>
      <c r="M2" s="86"/>
      <c r="N2" s="86"/>
      <c r="O2" s="86"/>
      <c r="P2" s="86"/>
      <c r="Q2" s="86"/>
      <c r="R2" s="86"/>
      <c r="S2" s="86"/>
      <c r="T2" s="107"/>
      <c r="U2" s="108"/>
      <c r="V2" s="109"/>
      <c r="W2" s="86"/>
      <c r="X2" s="86"/>
      <c r="Y2" s="86"/>
      <c r="Z2" s="116"/>
      <c r="AA2" s="86"/>
      <c r="AB2" s="107"/>
    </row>
    <row r="3" ht="36" customHeight="1" spans="1:28">
      <c r="A3" s="87" t="s">
        <v>24</v>
      </c>
      <c r="B3" s="87" t="s">
        <v>59</v>
      </c>
      <c r="C3" s="87" t="s">
        <v>1183</v>
      </c>
      <c r="D3" s="87" t="s">
        <v>142</v>
      </c>
      <c r="E3" s="87" t="s">
        <v>1184</v>
      </c>
      <c r="F3" s="87" t="s">
        <v>146</v>
      </c>
      <c r="G3" s="87" t="s">
        <v>1185</v>
      </c>
      <c r="H3" s="87"/>
      <c r="I3" s="87"/>
      <c r="J3" s="87" t="s">
        <v>1186</v>
      </c>
      <c r="K3" s="87"/>
      <c r="L3" s="87"/>
      <c r="M3" s="87" t="s">
        <v>1187</v>
      </c>
      <c r="N3" s="87"/>
      <c r="O3" s="87"/>
      <c r="P3" s="87" t="s">
        <v>1188</v>
      </c>
      <c r="Q3" s="87"/>
      <c r="R3" s="87"/>
      <c r="S3" s="87" t="s">
        <v>831</v>
      </c>
      <c r="T3" s="87" t="s">
        <v>1189</v>
      </c>
      <c r="U3" s="110" t="s">
        <v>1190</v>
      </c>
      <c r="V3" s="110"/>
      <c r="W3" s="87" t="s">
        <v>832</v>
      </c>
      <c r="X3" s="87" t="s">
        <v>157</v>
      </c>
      <c r="Y3" s="87" t="s">
        <v>158</v>
      </c>
      <c r="Z3" s="89" t="s">
        <v>1191</v>
      </c>
      <c r="AA3" s="87" t="s">
        <v>6</v>
      </c>
      <c r="AB3" s="87" t="s">
        <v>160</v>
      </c>
    </row>
    <row r="4" ht="35.25" customHeight="1" spans="1:28">
      <c r="A4" s="87"/>
      <c r="B4" s="87"/>
      <c r="C4" s="87"/>
      <c r="D4" s="87"/>
      <c r="E4" s="87"/>
      <c r="F4" s="87"/>
      <c r="G4" s="87" t="s">
        <v>833</v>
      </c>
      <c r="H4" s="87" t="s">
        <v>163</v>
      </c>
      <c r="I4" s="87"/>
      <c r="J4" s="87" t="s">
        <v>834</v>
      </c>
      <c r="K4" s="87" t="s">
        <v>835</v>
      </c>
      <c r="L4" s="87" t="s">
        <v>836</v>
      </c>
      <c r="M4" s="87" t="s">
        <v>834</v>
      </c>
      <c r="N4" s="87" t="s">
        <v>835</v>
      </c>
      <c r="O4" s="87" t="s">
        <v>836</v>
      </c>
      <c r="P4" s="87" t="s">
        <v>834</v>
      </c>
      <c r="Q4" s="87" t="s">
        <v>835</v>
      </c>
      <c r="R4" s="87" t="s">
        <v>836</v>
      </c>
      <c r="S4" s="87"/>
      <c r="T4" s="87"/>
      <c r="U4" s="110"/>
      <c r="V4" s="110"/>
      <c r="W4" s="87"/>
      <c r="X4" s="87"/>
      <c r="Y4" s="87"/>
      <c r="Z4" s="89"/>
      <c r="AA4" s="87"/>
      <c r="AB4" s="87"/>
    </row>
    <row r="5" ht="47.25" customHeight="1" spans="1:28">
      <c r="A5" s="87"/>
      <c r="B5" s="87"/>
      <c r="C5" s="87"/>
      <c r="D5" s="87"/>
      <c r="E5" s="87"/>
      <c r="F5" s="87"/>
      <c r="G5" s="87"/>
      <c r="H5" s="87" t="s">
        <v>173</v>
      </c>
      <c r="I5" s="87" t="s">
        <v>174</v>
      </c>
      <c r="J5" s="87"/>
      <c r="K5" s="87"/>
      <c r="L5" s="87"/>
      <c r="M5" s="87"/>
      <c r="N5" s="87"/>
      <c r="O5" s="87"/>
      <c r="P5" s="87"/>
      <c r="Q5" s="87"/>
      <c r="R5" s="87"/>
      <c r="S5" s="87"/>
      <c r="T5" s="87"/>
      <c r="U5" s="110"/>
      <c r="V5" s="110"/>
      <c r="W5" s="87"/>
      <c r="X5" s="87"/>
      <c r="Y5" s="87"/>
      <c r="Z5" s="89"/>
      <c r="AA5" s="87"/>
      <c r="AB5" s="87"/>
    </row>
    <row r="6" s="77" customFormat="1" ht="23.25" customHeight="1" spans="1:28">
      <c r="A6" s="88" t="s">
        <v>1192</v>
      </c>
      <c r="B6" s="88"/>
      <c r="C6" s="88"/>
      <c r="D6" s="88"/>
      <c r="E6" s="89"/>
      <c r="F6" s="88">
        <f>F7+F48+F53</f>
        <v>7065337.37</v>
      </c>
      <c r="G6" s="88">
        <f>G7+G48+G53</f>
        <v>1024583</v>
      </c>
      <c r="H6" s="88"/>
      <c r="I6" s="88"/>
      <c r="J6" s="88">
        <f>J7+J48+J53</f>
        <v>45496.75</v>
      </c>
      <c r="K6" s="88">
        <f>K7+K48+K53</f>
        <v>968762.22</v>
      </c>
      <c r="L6" s="100">
        <f>K6/G6*100</f>
        <v>94.5518537785616</v>
      </c>
      <c r="M6" s="88">
        <f>M7+M48+M53</f>
        <v>115272</v>
      </c>
      <c r="N6" s="88">
        <f>N7+N48+N53</f>
        <v>806831</v>
      </c>
      <c r="O6" s="100">
        <f>N6/G6*100</f>
        <v>78.7472562008154</v>
      </c>
      <c r="P6" s="88">
        <f>P7+P48+P53</f>
        <v>63042</v>
      </c>
      <c r="Q6" s="88">
        <f>Q7+Q48+Q53</f>
        <v>955977.6</v>
      </c>
      <c r="R6" s="100">
        <f>Q6/G6*100</f>
        <v>93.3040661420305</v>
      </c>
      <c r="S6" s="94"/>
      <c r="T6" s="89" t="s">
        <v>1193</v>
      </c>
      <c r="U6" s="92"/>
      <c r="V6" s="89"/>
      <c r="W6" s="89"/>
      <c r="X6" s="89"/>
      <c r="Y6" s="89"/>
      <c r="Z6" s="89"/>
      <c r="AA6" s="89"/>
      <c r="AB6" s="89"/>
    </row>
    <row r="7" s="77" customFormat="1" ht="23.25" customHeight="1" spans="1:28">
      <c r="A7" s="90" t="s">
        <v>1194</v>
      </c>
      <c r="B7" s="91"/>
      <c r="C7" s="88"/>
      <c r="D7" s="88"/>
      <c r="E7" s="89"/>
      <c r="F7" s="88">
        <f>SUM(F8:F47)</f>
        <v>4247034</v>
      </c>
      <c r="G7" s="88">
        <f>SUM(G8:G47)</f>
        <v>975383</v>
      </c>
      <c r="H7" s="88"/>
      <c r="I7" s="88"/>
      <c r="J7" s="88">
        <f>SUM(J8:J47)</f>
        <v>44376.75</v>
      </c>
      <c r="K7" s="88">
        <f>SUM(K8:K47)</f>
        <v>938671.22</v>
      </c>
      <c r="L7" s="100">
        <f>K7/G7*100</f>
        <v>96.2361677412873</v>
      </c>
      <c r="M7" s="88">
        <f>SUM(M8:M47)</f>
        <v>115272</v>
      </c>
      <c r="N7" s="88">
        <f>SUM(N8:N47)</f>
        <v>806831</v>
      </c>
      <c r="O7" s="100">
        <f>N7/G7*100</f>
        <v>82.7194035573718</v>
      </c>
      <c r="P7" s="88">
        <f>SUM(P8:P47)</f>
        <v>61922</v>
      </c>
      <c r="Q7" s="88">
        <f>SUM(Q8:Q47)</f>
        <v>927386.6</v>
      </c>
      <c r="R7" s="100">
        <f>Q7/G7*100</f>
        <v>95.0792252889378</v>
      </c>
      <c r="S7" s="94"/>
      <c r="T7" s="89"/>
      <c r="U7" s="92"/>
      <c r="V7" s="89"/>
      <c r="W7" s="89"/>
      <c r="X7" s="89"/>
      <c r="Y7" s="89"/>
      <c r="Z7" s="89"/>
      <c r="AA7" s="89"/>
      <c r="AB7" s="89"/>
    </row>
    <row r="8" s="77" customFormat="1" ht="45" customHeight="1" spans="1:28">
      <c r="A8" s="89">
        <v>1</v>
      </c>
      <c r="B8" s="92" t="s">
        <v>839</v>
      </c>
      <c r="C8" s="89" t="s">
        <v>184</v>
      </c>
      <c r="D8" s="89" t="s">
        <v>346</v>
      </c>
      <c r="E8" s="89" t="s">
        <v>199</v>
      </c>
      <c r="F8" s="89">
        <v>30000</v>
      </c>
      <c r="G8" s="89">
        <v>3000</v>
      </c>
      <c r="H8" s="93" t="s">
        <v>46</v>
      </c>
      <c r="I8" s="93" t="s">
        <v>46</v>
      </c>
      <c r="J8" s="60">
        <v>240</v>
      </c>
      <c r="K8" s="60">
        <v>2500</v>
      </c>
      <c r="L8" s="101">
        <f t="shared" ref="L8:L37" si="0">K8/G8*100</f>
        <v>83.3333333333333</v>
      </c>
      <c r="M8" s="62">
        <v>993</v>
      </c>
      <c r="N8" s="62">
        <v>5103</v>
      </c>
      <c r="O8" s="101">
        <f>N8/G8*100</f>
        <v>170.1</v>
      </c>
      <c r="P8" s="50">
        <v>240</v>
      </c>
      <c r="Q8" s="50">
        <v>2500</v>
      </c>
      <c r="R8" s="101">
        <f t="shared" ref="R8:R37" si="1">Q8/G8*100</f>
        <v>83.3333333333333</v>
      </c>
      <c r="S8" s="94"/>
      <c r="T8" s="49" t="s">
        <v>1195</v>
      </c>
      <c r="U8" s="92" t="s">
        <v>654</v>
      </c>
      <c r="V8" s="89" t="s">
        <v>655</v>
      </c>
      <c r="W8" s="48" t="s">
        <v>1196</v>
      </c>
      <c r="X8" s="94" t="s">
        <v>1197</v>
      </c>
      <c r="Y8" s="89" t="s">
        <v>1174</v>
      </c>
      <c r="Z8" s="89" t="s">
        <v>94</v>
      </c>
      <c r="AA8" s="48" t="s">
        <v>841</v>
      </c>
      <c r="AB8" s="89" t="s">
        <v>495</v>
      </c>
    </row>
    <row r="9" s="77" customFormat="1" ht="46" customHeight="1" spans="1:28">
      <c r="A9" s="89">
        <v>2</v>
      </c>
      <c r="B9" s="92" t="s">
        <v>842</v>
      </c>
      <c r="C9" s="89" t="s">
        <v>392</v>
      </c>
      <c r="D9" s="89" t="s">
        <v>346</v>
      </c>
      <c r="E9" s="89" t="s">
        <v>199</v>
      </c>
      <c r="F9" s="89">
        <v>122000</v>
      </c>
      <c r="G9" s="94">
        <v>20000</v>
      </c>
      <c r="H9" s="95" t="s">
        <v>46</v>
      </c>
      <c r="I9" s="93" t="s">
        <v>46</v>
      </c>
      <c r="J9" s="60">
        <v>1700</v>
      </c>
      <c r="K9" s="60">
        <v>16700</v>
      </c>
      <c r="L9" s="101">
        <f t="shared" si="0"/>
        <v>83.5</v>
      </c>
      <c r="M9" s="62">
        <v>1000</v>
      </c>
      <c r="N9" s="62">
        <v>10700</v>
      </c>
      <c r="O9" s="101">
        <f t="shared" ref="O9:O37" si="2">N9/G9*100</f>
        <v>53.5</v>
      </c>
      <c r="P9" s="50">
        <v>1700</v>
      </c>
      <c r="Q9" s="50">
        <v>16700</v>
      </c>
      <c r="R9" s="101">
        <f t="shared" si="1"/>
        <v>83.5</v>
      </c>
      <c r="S9" s="94"/>
      <c r="T9" s="49" t="s">
        <v>1198</v>
      </c>
      <c r="U9" s="92" t="s">
        <v>1199</v>
      </c>
      <c r="V9" s="89" t="s">
        <v>1200</v>
      </c>
      <c r="W9" s="48" t="s">
        <v>1196</v>
      </c>
      <c r="X9" s="94" t="s">
        <v>1197</v>
      </c>
      <c r="Y9" s="94" t="s">
        <v>1174</v>
      </c>
      <c r="Z9" s="89" t="s">
        <v>94</v>
      </c>
      <c r="AA9" s="48" t="s">
        <v>206</v>
      </c>
      <c r="AB9" s="117"/>
    </row>
    <row r="10" s="77" customFormat="1" ht="36" customHeight="1" spans="1:28">
      <c r="A10" s="89">
        <v>3</v>
      </c>
      <c r="B10" s="96" t="s">
        <v>518</v>
      </c>
      <c r="C10" s="89" t="s">
        <v>210</v>
      </c>
      <c r="D10" s="89" t="s">
        <v>346</v>
      </c>
      <c r="E10" s="89" t="s">
        <v>521</v>
      </c>
      <c r="F10" s="89">
        <v>24600</v>
      </c>
      <c r="G10" s="94">
        <v>2000</v>
      </c>
      <c r="H10" s="95" t="s">
        <v>46</v>
      </c>
      <c r="I10" s="93" t="s">
        <v>46</v>
      </c>
      <c r="J10" s="60">
        <v>170</v>
      </c>
      <c r="K10" s="60">
        <v>1680</v>
      </c>
      <c r="L10" s="101">
        <f t="shared" si="0"/>
        <v>84</v>
      </c>
      <c r="M10" s="62">
        <v>0</v>
      </c>
      <c r="N10" s="62">
        <v>344</v>
      </c>
      <c r="O10" s="101">
        <f t="shared" si="2"/>
        <v>17.2</v>
      </c>
      <c r="P10" s="50">
        <v>170</v>
      </c>
      <c r="Q10" s="50">
        <v>1680</v>
      </c>
      <c r="R10" s="101">
        <f t="shared" si="1"/>
        <v>84</v>
      </c>
      <c r="S10" s="94"/>
      <c r="T10" s="49" t="s">
        <v>1201</v>
      </c>
      <c r="U10" s="92" t="s">
        <v>1202</v>
      </c>
      <c r="V10" s="89" t="s">
        <v>1203</v>
      </c>
      <c r="W10" s="53" t="s">
        <v>1196</v>
      </c>
      <c r="X10" s="94" t="s">
        <v>1197</v>
      </c>
      <c r="Y10" s="94" t="s">
        <v>1174</v>
      </c>
      <c r="Z10" s="89" t="s">
        <v>94</v>
      </c>
      <c r="AA10" s="50" t="s">
        <v>206</v>
      </c>
      <c r="AB10" s="117"/>
    </row>
    <row r="11" s="77" customFormat="1" ht="120" customHeight="1" spans="1:28">
      <c r="A11" s="89">
        <v>4</v>
      </c>
      <c r="B11" s="96" t="s">
        <v>126</v>
      </c>
      <c r="C11" s="89" t="s">
        <v>184</v>
      </c>
      <c r="D11" s="89" t="s">
        <v>197</v>
      </c>
      <c r="E11" s="97" t="s">
        <v>557</v>
      </c>
      <c r="F11" s="97">
        <v>300000</v>
      </c>
      <c r="G11" s="89">
        <v>40000</v>
      </c>
      <c r="H11" s="89" t="s">
        <v>46</v>
      </c>
      <c r="I11" s="89" t="s">
        <v>46</v>
      </c>
      <c r="J11" s="50">
        <v>3368.75</v>
      </c>
      <c r="K11" s="50">
        <v>30145.72</v>
      </c>
      <c r="L11" s="101">
        <f t="shared" si="0"/>
        <v>75.3643</v>
      </c>
      <c r="M11" s="62">
        <v>2495</v>
      </c>
      <c r="N11" s="62">
        <v>5546</v>
      </c>
      <c r="O11" s="101">
        <f t="shared" si="2"/>
        <v>13.865</v>
      </c>
      <c r="P11" s="65">
        <v>1687</v>
      </c>
      <c r="Q11" s="65">
        <v>40514</v>
      </c>
      <c r="R11" s="101">
        <f t="shared" si="1"/>
        <v>101.285</v>
      </c>
      <c r="S11" s="94"/>
      <c r="T11" s="49" t="s">
        <v>1204</v>
      </c>
      <c r="U11" s="92" t="s">
        <v>792</v>
      </c>
      <c r="V11" s="89" t="s">
        <v>793</v>
      </c>
      <c r="W11" s="53" t="s">
        <v>1196</v>
      </c>
      <c r="X11" s="97" t="s">
        <v>447</v>
      </c>
      <c r="Y11" s="97" t="s">
        <v>448</v>
      </c>
      <c r="Z11" s="89" t="s">
        <v>362</v>
      </c>
      <c r="AA11" s="50" t="s">
        <v>206</v>
      </c>
      <c r="AB11" s="89" t="s">
        <v>355</v>
      </c>
    </row>
    <row r="12" s="77" customFormat="1" ht="48" spans="1:28">
      <c r="A12" s="89">
        <v>5</v>
      </c>
      <c r="B12" s="96" t="s">
        <v>843</v>
      </c>
      <c r="C12" s="89" t="s">
        <v>184</v>
      </c>
      <c r="D12" s="89" t="s">
        <v>185</v>
      </c>
      <c r="E12" s="97" t="s">
        <v>575</v>
      </c>
      <c r="F12" s="97">
        <v>1085730</v>
      </c>
      <c r="G12" s="89">
        <v>300000</v>
      </c>
      <c r="H12" s="89" t="s">
        <v>46</v>
      </c>
      <c r="I12" s="89" t="s">
        <v>46</v>
      </c>
      <c r="J12" s="60">
        <v>2130</v>
      </c>
      <c r="K12" s="60">
        <v>296910</v>
      </c>
      <c r="L12" s="101">
        <f t="shared" si="0"/>
        <v>98.97</v>
      </c>
      <c r="M12" s="62">
        <v>50819</v>
      </c>
      <c r="N12" s="62">
        <v>377813</v>
      </c>
      <c r="O12" s="101">
        <f t="shared" si="2"/>
        <v>125.937666666667</v>
      </c>
      <c r="P12" s="60">
        <v>22130</v>
      </c>
      <c r="Q12" s="60">
        <v>276910</v>
      </c>
      <c r="R12" s="101">
        <f t="shared" si="1"/>
        <v>92.3033333333333</v>
      </c>
      <c r="S12" s="94"/>
      <c r="T12" s="49" t="s">
        <v>1205</v>
      </c>
      <c r="U12" s="92" t="s">
        <v>798</v>
      </c>
      <c r="V12" s="89" t="s">
        <v>799</v>
      </c>
      <c r="W12" s="53" t="s">
        <v>473</v>
      </c>
      <c r="X12" s="97" t="s">
        <v>447</v>
      </c>
      <c r="Y12" s="97" t="s">
        <v>448</v>
      </c>
      <c r="Z12" s="89" t="s">
        <v>362</v>
      </c>
      <c r="AA12" s="50" t="s">
        <v>841</v>
      </c>
      <c r="AB12" s="89" t="s">
        <v>355</v>
      </c>
    </row>
    <row r="13" s="77" customFormat="1" ht="37.5" customHeight="1" spans="1:28">
      <c r="A13" s="89">
        <v>6</v>
      </c>
      <c r="B13" s="96" t="s">
        <v>844</v>
      </c>
      <c r="C13" s="89" t="s">
        <v>184</v>
      </c>
      <c r="D13" s="89" t="s">
        <v>185</v>
      </c>
      <c r="E13" s="89" t="s">
        <v>300</v>
      </c>
      <c r="F13" s="89">
        <v>68996</v>
      </c>
      <c r="G13" s="89">
        <v>46996</v>
      </c>
      <c r="H13" s="93" t="s">
        <v>46</v>
      </c>
      <c r="I13" s="89">
        <v>10</v>
      </c>
      <c r="J13" s="63">
        <v>0</v>
      </c>
      <c r="K13" s="63">
        <v>46996</v>
      </c>
      <c r="L13" s="101">
        <f t="shared" si="0"/>
        <v>100</v>
      </c>
      <c r="M13" s="62">
        <v>0</v>
      </c>
      <c r="N13" s="62">
        <v>36785</v>
      </c>
      <c r="O13" s="101">
        <f t="shared" si="2"/>
        <v>78.2726189462933</v>
      </c>
      <c r="P13" s="48">
        <v>0</v>
      </c>
      <c r="Q13" s="48">
        <v>46996</v>
      </c>
      <c r="R13" s="101">
        <f t="shared" si="1"/>
        <v>100</v>
      </c>
      <c r="S13" s="48" t="s">
        <v>845</v>
      </c>
      <c r="T13" s="49" t="s">
        <v>1206</v>
      </c>
      <c r="U13" s="92" t="s">
        <v>746</v>
      </c>
      <c r="V13" s="89" t="s">
        <v>747</v>
      </c>
      <c r="W13" s="53" t="s">
        <v>473</v>
      </c>
      <c r="X13" s="89" t="s">
        <v>425</v>
      </c>
      <c r="Y13" s="89" t="s">
        <v>827</v>
      </c>
      <c r="Z13" s="89" t="s">
        <v>100</v>
      </c>
      <c r="AA13" s="50" t="s">
        <v>841</v>
      </c>
      <c r="AB13" s="89"/>
    </row>
    <row r="14" s="77" customFormat="1" ht="36" customHeight="1" spans="1:28">
      <c r="A14" s="89">
        <v>7</v>
      </c>
      <c r="B14" s="96" t="s">
        <v>846</v>
      </c>
      <c r="C14" s="89" t="s">
        <v>272</v>
      </c>
      <c r="D14" s="89" t="s">
        <v>346</v>
      </c>
      <c r="E14" s="89" t="s">
        <v>822</v>
      </c>
      <c r="F14" s="89">
        <v>25069</v>
      </c>
      <c r="G14" s="89">
        <v>20069</v>
      </c>
      <c r="H14" s="95" t="s">
        <v>46</v>
      </c>
      <c r="I14" s="95">
        <v>12</v>
      </c>
      <c r="J14" s="63">
        <v>0</v>
      </c>
      <c r="K14" s="63">
        <v>20069</v>
      </c>
      <c r="L14" s="101">
        <f t="shared" si="0"/>
        <v>100</v>
      </c>
      <c r="M14" s="62">
        <v>0</v>
      </c>
      <c r="N14" s="62">
        <v>0</v>
      </c>
      <c r="O14" s="101">
        <f t="shared" si="2"/>
        <v>0</v>
      </c>
      <c r="P14" s="48">
        <v>0</v>
      </c>
      <c r="Q14" s="48">
        <v>20369</v>
      </c>
      <c r="R14" s="101">
        <f t="shared" si="1"/>
        <v>101.494842792366</v>
      </c>
      <c r="S14" s="48" t="s">
        <v>845</v>
      </c>
      <c r="T14" s="49" t="s">
        <v>1206</v>
      </c>
      <c r="U14" s="92" t="s">
        <v>729</v>
      </c>
      <c r="V14" s="89" t="s">
        <v>1207</v>
      </c>
      <c r="W14" s="53" t="s">
        <v>473</v>
      </c>
      <c r="X14" s="89" t="s">
        <v>381</v>
      </c>
      <c r="Y14" s="89" t="s">
        <v>1175</v>
      </c>
      <c r="Z14" s="89" t="s">
        <v>1208</v>
      </c>
      <c r="AA14" s="50" t="s">
        <v>841</v>
      </c>
      <c r="AB14" s="89"/>
    </row>
    <row r="15" s="77" customFormat="1" ht="36" customHeight="1" spans="1:28">
      <c r="A15" s="89">
        <v>10</v>
      </c>
      <c r="B15" s="92" t="s">
        <v>848</v>
      </c>
      <c r="C15" s="89" t="s">
        <v>184</v>
      </c>
      <c r="D15" s="89" t="s">
        <v>1209</v>
      </c>
      <c r="E15" s="89" t="s">
        <v>1210</v>
      </c>
      <c r="F15" s="89">
        <v>108000</v>
      </c>
      <c r="G15" s="89">
        <v>6000</v>
      </c>
      <c r="H15" s="89" t="s">
        <v>46</v>
      </c>
      <c r="I15" s="89">
        <v>12</v>
      </c>
      <c r="J15" s="63">
        <v>515</v>
      </c>
      <c r="K15" s="63">
        <v>5100</v>
      </c>
      <c r="L15" s="101">
        <f t="shared" si="0"/>
        <v>85</v>
      </c>
      <c r="M15" s="62">
        <v>120</v>
      </c>
      <c r="N15" s="62">
        <v>1920</v>
      </c>
      <c r="O15" s="101">
        <f t="shared" si="2"/>
        <v>32</v>
      </c>
      <c r="P15" s="63">
        <v>560</v>
      </c>
      <c r="Q15" s="63">
        <v>5875</v>
      </c>
      <c r="R15" s="101">
        <f t="shared" si="1"/>
        <v>97.9166666666667</v>
      </c>
      <c r="S15" s="94"/>
      <c r="T15" s="49" t="s">
        <v>1211</v>
      </c>
      <c r="U15" s="92" t="s">
        <v>370</v>
      </c>
      <c r="V15" s="89"/>
      <c r="W15" s="48" t="s">
        <v>473</v>
      </c>
      <c r="X15" s="89" t="s">
        <v>1212</v>
      </c>
      <c r="Y15" s="89" t="s">
        <v>1170</v>
      </c>
      <c r="Z15" s="89" t="s">
        <v>1213</v>
      </c>
      <c r="AA15" s="50" t="s">
        <v>841</v>
      </c>
      <c r="AB15" s="89" t="s">
        <v>355</v>
      </c>
    </row>
    <row r="16" s="77" customFormat="1" ht="144" spans="1:28">
      <c r="A16" s="89">
        <v>11</v>
      </c>
      <c r="B16" s="92" t="s">
        <v>849</v>
      </c>
      <c r="C16" s="89" t="s">
        <v>272</v>
      </c>
      <c r="D16" s="89" t="s">
        <v>346</v>
      </c>
      <c r="E16" s="89" t="s">
        <v>1214</v>
      </c>
      <c r="F16" s="89">
        <v>203816</v>
      </c>
      <c r="G16" s="89">
        <v>20000</v>
      </c>
      <c r="H16" s="93" t="s">
        <v>46</v>
      </c>
      <c r="I16" s="89" t="s">
        <v>46</v>
      </c>
      <c r="J16" s="63">
        <v>1820</v>
      </c>
      <c r="K16" s="63">
        <v>16990</v>
      </c>
      <c r="L16" s="101">
        <f t="shared" si="0"/>
        <v>84.95</v>
      </c>
      <c r="M16" s="62">
        <v>7136</v>
      </c>
      <c r="N16" s="62">
        <v>10205</v>
      </c>
      <c r="O16" s="101">
        <f t="shared" si="2"/>
        <v>51.025</v>
      </c>
      <c r="P16" s="50">
        <v>1820</v>
      </c>
      <c r="Q16" s="50">
        <v>16990</v>
      </c>
      <c r="R16" s="101">
        <f t="shared" si="1"/>
        <v>84.95</v>
      </c>
      <c r="S16" s="94"/>
      <c r="T16" s="49" t="s">
        <v>1215</v>
      </c>
      <c r="U16" s="92" t="s">
        <v>668</v>
      </c>
      <c r="V16" s="89" t="s">
        <v>669</v>
      </c>
      <c r="W16" s="48" t="s">
        <v>473</v>
      </c>
      <c r="X16" s="94" t="s">
        <v>1216</v>
      </c>
      <c r="Y16" s="89" t="s">
        <v>465</v>
      </c>
      <c r="Z16" s="89" t="s">
        <v>1101</v>
      </c>
      <c r="AA16" s="50" t="s">
        <v>841</v>
      </c>
      <c r="AB16" s="118" t="s">
        <v>355</v>
      </c>
    </row>
    <row r="17" s="77" customFormat="1" ht="48" spans="1:28">
      <c r="A17" s="89">
        <v>8</v>
      </c>
      <c r="B17" s="96" t="s">
        <v>850</v>
      </c>
      <c r="C17" s="89" t="s">
        <v>184</v>
      </c>
      <c r="D17" s="89" t="s">
        <v>346</v>
      </c>
      <c r="E17" s="89" t="s">
        <v>199</v>
      </c>
      <c r="F17" s="89">
        <v>300000</v>
      </c>
      <c r="G17" s="89">
        <v>127700</v>
      </c>
      <c r="H17" s="93" t="s">
        <v>46</v>
      </c>
      <c r="I17" s="89">
        <v>9</v>
      </c>
      <c r="J17" s="63">
        <v>0</v>
      </c>
      <c r="K17" s="63">
        <v>127700</v>
      </c>
      <c r="L17" s="101">
        <f t="shared" si="0"/>
        <v>100</v>
      </c>
      <c r="M17" s="62">
        <v>5711</v>
      </c>
      <c r="N17" s="62">
        <v>22687</v>
      </c>
      <c r="O17" s="101">
        <f t="shared" si="2"/>
        <v>17.7658574784652</v>
      </c>
      <c r="P17" s="48">
        <v>0</v>
      </c>
      <c r="Q17" s="48">
        <v>127700</v>
      </c>
      <c r="R17" s="101">
        <f t="shared" si="1"/>
        <v>100</v>
      </c>
      <c r="S17" s="48" t="s">
        <v>845</v>
      </c>
      <c r="T17" s="49" t="s">
        <v>1217</v>
      </c>
      <c r="U17" s="92" t="s">
        <v>350</v>
      </c>
      <c r="V17" s="89" t="s">
        <v>1218</v>
      </c>
      <c r="W17" s="53" t="s">
        <v>473</v>
      </c>
      <c r="X17" s="89" t="s">
        <v>1212</v>
      </c>
      <c r="Y17" s="89" t="s">
        <v>1170</v>
      </c>
      <c r="Z17" s="89" t="s">
        <v>90</v>
      </c>
      <c r="AA17" s="50" t="s">
        <v>841</v>
      </c>
      <c r="AB17" s="89"/>
    </row>
    <row r="18" s="77" customFormat="1" ht="69" customHeight="1" spans="1:28">
      <c r="A18" s="89">
        <v>9</v>
      </c>
      <c r="B18" s="92" t="s">
        <v>851</v>
      </c>
      <c r="C18" s="89" t="s">
        <v>184</v>
      </c>
      <c r="D18" s="89" t="s">
        <v>1219</v>
      </c>
      <c r="E18" s="89" t="s">
        <v>300</v>
      </c>
      <c r="F18" s="89">
        <v>450000</v>
      </c>
      <c r="G18" s="89">
        <v>91500</v>
      </c>
      <c r="H18" s="89" t="s">
        <v>46</v>
      </c>
      <c r="I18" s="89">
        <v>12</v>
      </c>
      <c r="J18" s="60">
        <v>9060</v>
      </c>
      <c r="K18" s="60">
        <v>84150</v>
      </c>
      <c r="L18" s="101">
        <f t="shared" si="0"/>
        <v>91.9672131147541</v>
      </c>
      <c r="M18" s="62">
        <v>9422</v>
      </c>
      <c r="N18" s="62">
        <v>83043</v>
      </c>
      <c r="O18" s="101">
        <f t="shared" si="2"/>
        <v>90.7573770491803</v>
      </c>
      <c r="P18" s="48">
        <v>9060</v>
      </c>
      <c r="Q18" s="48">
        <v>84150</v>
      </c>
      <c r="R18" s="101">
        <f t="shared" si="1"/>
        <v>91.9672131147541</v>
      </c>
      <c r="S18" s="94"/>
      <c r="T18" s="49" t="s">
        <v>1220</v>
      </c>
      <c r="U18" s="92" t="s">
        <v>358</v>
      </c>
      <c r="V18" s="89" t="s">
        <v>359</v>
      </c>
      <c r="W18" s="48" t="s">
        <v>473</v>
      </c>
      <c r="X18" s="89" t="s">
        <v>1212</v>
      </c>
      <c r="Y18" s="89" t="s">
        <v>1170</v>
      </c>
      <c r="Z18" s="89" t="s">
        <v>1213</v>
      </c>
      <c r="AA18" s="48" t="s">
        <v>841</v>
      </c>
      <c r="AB18" s="89"/>
    </row>
    <row r="19" s="77" customFormat="1" ht="36" customHeight="1" spans="1:28">
      <c r="A19" s="89">
        <v>12</v>
      </c>
      <c r="B19" s="92" t="s">
        <v>852</v>
      </c>
      <c r="C19" s="89" t="s">
        <v>272</v>
      </c>
      <c r="D19" s="89" t="s">
        <v>346</v>
      </c>
      <c r="E19" s="89" t="s">
        <v>368</v>
      </c>
      <c r="F19" s="89">
        <v>30000</v>
      </c>
      <c r="G19" s="89">
        <v>5000</v>
      </c>
      <c r="H19" s="93" t="s">
        <v>46</v>
      </c>
      <c r="I19" s="95">
        <v>12</v>
      </c>
      <c r="J19" s="60">
        <v>0</v>
      </c>
      <c r="K19" s="60">
        <v>5000</v>
      </c>
      <c r="L19" s="101">
        <f t="shared" si="0"/>
        <v>100</v>
      </c>
      <c r="M19" s="62">
        <v>264</v>
      </c>
      <c r="N19" s="62">
        <v>7283</v>
      </c>
      <c r="O19" s="101">
        <f t="shared" si="2"/>
        <v>145.66</v>
      </c>
      <c r="P19" s="50">
        <v>0</v>
      </c>
      <c r="Q19" s="50">
        <v>5000</v>
      </c>
      <c r="R19" s="101">
        <f t="shared" si="1"/>
        <v>100</v>
      </c>
      <c r="S19" s="48" t="s">
        <v>845</v>
      </c>
      <c r="T19" s="49" t="s">
        <v>1206</v>
      </c>
      <c r="U19" s="92" t="s">
        <v>674</v>
      </c>
      <c r="V19" s="89" t="s">
        <v>675</v>
      </c>
      <c r="W19" s="48" t="s">
        <v>473</v>
      </c>
      <c r="X19" s="94" t="s">
        <v>1216</v>
      </c>
      <c r="Y19" s="89" t="s">
        <v>465</v>
      </c>
      <c r="Z19" s="89" t="s">
        <v>1101</v>
      </c>
      <c r="AA19" s="48" t="s">
        <v>206</v>
      </c>
      <c r="AB19" s="118"/>
    </row>
    <row r="20" s="77" customFormat="1" ht="34.5" customHeight="1" spans="1:28">
      <c r="A20" s="89">
        <v>13</v>
      </c>
      <c r="B20" s="96" t="s">
        <v>858</v>
      </c>
      <c r="C20" s="89" t="s">
        <v>184</v>
      </c>
      <c r="D20" s="89" t="s">
        <v>185</v>
      </c>
      <c r="E20" s="89" t="s">
        <v>187</v>
      </c>
      <c r="F20" s="89">
        <v>280000</v>
      </c>
      <c r="G20" s="89">
        <v>50000</v>
      </c>
      <c r="H20" s="93" t="s">
        <v>46</v>
      </c>
      <c r="I20" s="89" t="s">
        <v>46</v>
      </c>
      <c r="J20" s="102">
        <v>5500</v>
      </c>
      <c r="K20" s="102">
        <v>43450</v>
      </c>
      <c r="L20" s="101">
        <f t="shared" si="0"/>
        <v>86.9</v>
      </c>
      <c r="M20" s="62">
        <v>4250</v>
      </c>
      <c r="N20" s="62">
        <v>19960</v>
      </c>
      <c r="O20" s="101">
        <f t="shared" si="2"/>
        <v>39.92</v>
      </c>
      <c r="P20" s="50">
        <v>5500</v>
      </c>
      <c r="Q20" s="50">
        <v>43450</v>
      </c>
      <c r="R20" s="101">
        <f t="shared" si="1"/>
        <v>86.9</v>
      </c>
      <c r="S20" s="94"/>
      <c r="T20" s="49" t="s">
        <v>1221</v>
      </c>
      <c r="U20" s="92" t="s">
        <v>189</v>
      </c>
      <c r="V20" s="89" t="s">
        <v>1222</v>
      </c>
      <c r="W20" s="48" t="s">
        <v>35</v>
      </c>
      <c r="X20" s="89" t="s">
        <v>1223</v>
      </c>
      <c r="Y20" s="89" t="s">
        <v>1224</v>
      </c>
      <c r="Z20" s="89" t="s">
        <v>1225</v>
      </c>
      <c r="AA20" s="50" t="s">
        <v>206</v>
      </c>
      <c r="AB20" s="89" t="s">
        <v>195</v>
      </c>
    </row>
    <row r="21" s="77" customFormat="1" ht="36" spans="1:28">
      <c r="A21" s="89">
        <v>14</v>
      </c>
      <c r="B21" s="96" t="s">
        <v>366</v>
      </c>
      <c r="C21" s="89" t="s">
        <v>184</v>
      </c>
      <c r="D21" s="89" t="s">
        <v>211</v>
      </c>
      <c r="E21" s="89" t="s">
        <v>368</v>
      </c>
      <c r="F21" s="89">
        <v>30000</v>
      </c>
      <c r="G21" s="89">
        <v>10000</v>
      </c>
      <c r="H21" s="89" t="s">
        <v>46</v>
      </c>
      <c r="I21" s="89">
        <v>12</v>
      </c>
      <c r="J21" s="103">
        <v>590</v>
      </c>
      <c r="K21" s="103">
        <v>10000</v>
      </c>
      <c r="L21" s="101">
        <f t="shared" si="0"/>
        <v>100</v>
      </c>
      <c r="M21" s="62">
        <v>2950</v>
      </c>
      <c r="N21" s="62">
        <v>17760</v>
      </c>
      <c r="O21" s="101">
        <f t="shared" si="2"/>
        <v>177.6</v>
      </c>
      <c r="P21" s="50">
        <v>590</v>
      </c>
      <c r="Q21" s="50">
        <v>10000</v>
      </c>
      <c r="R21" s="101">
        <f t="shared" si="1"/>
        <v>100</v>
      </c>
      <c r="S21" s="94"/>
      <c r="T21" s="49" t="s">
        <v>1226</v>
      </c>
      <c r="U21" s="92" t="s">
        <v>216</v>
      </c>
      <c r="V21" s="89" t="s">
        <v>217</v>
      </c>
      <c r="W21" s="48" t="s">
        <v>35</v>
      </c>
      <c r="X21" s="89" t="s">
        <v>1223</v>
      </c>
      <c r="Y21" s="89" t="s">
        <v>1227</v>
      </c>
      <c r="Z21" s="89"/>
      <c r="AA21" s="50" t="s">
        <v>206</v>
      </c>
      <c r="AB21" s="89" t="s">
        <v>195</v>
      </c>
    </row>
    <row r="22" s="77" customFormat="1" ht="43.5" customHeight="1" spans="1:28">
      <c r="A22" s="89">
        <v>15</v>
      </c>
      <c r="B22" s="92" t="s">
        <v>866</v>
      </c>
      <c r="C22" s="89" t="s">
        <v>184</v>
      </c>
      <c r="D22" s="89" t="s">
        <v>197</v>
      </c>
      <c r="E22" s="89" t="s">
        <v>199</v>
      </c>
      <c r="F22" s="89">
        <v>10000</v>
      </c>
      <c r="G22" s="95">
        <v>3000</v>
      </c>
      <c r="H22" s="95" t="s">
        <v>46</v>
      </c>
      <c r="I22" s="95">
        <v>9</v>
      </c>
      <c r="J22" s="60">
        <v>0</v>
      </c>
      <c r="K22" s="60">
        <v>3000</v>
      </c>
      <c r="L22" s="101">
        <f t="shared" si="0"/>
        <v>100</v>
      </c>
      <c r="M22" s="62">
        <v>0</v>
      </c>
      <c r="N22" s="62">
        <v>190</v>
      </c>
      <c r="O22" s="101">
        <f t="shared" si="2"/>
        <v>6.33333333333333</v>
      </c>
      <c r="P22" s="50">
        <v>0</v>
      </c>
      <c r="Q22" s="50">
        <v>3000</v>
      </c>
      <c r="R22" s="101">
        <f t="shared" si="1"/>
        <v>100</v>
      </c>
      <c r="S22" s="48" t="s">
        <v>867</v>
      </c>
      <c r="T22" s="49" t="s">
        <v>1228</v>
      </c>
      <c r="U22" s="92" t="s">
        <v>201</v>
      </c>
      <c r="V22" s="89" t="s">
        <v>1229</v>
      </c>
      <c r="W22" s="48" t="s">
        <v>36</v>
      </c>
      <c r="X22" s="89" t="s">
        <v>1223</v>
      </c>
      <c r="Y22" s="89" t="s">
        <v>1230</v>
      </c>
      <c r="Z22" s="89" t="s">
        <v>1231</v>
      </c>
      <c r="AA22" s="50" t="s">
        <v>206</v>
      </c>
      <c r="AB22" s="89" t="s">
        <v>207</v>
      </c>
    </row>
    <row r="23" s="78" customFormat="1" ht="35.25" customHeight="1" spans="1:28">
      <c r="A23" s="89">
        <v>16</v>
      </c>
      <c r="B23" s="96" t="s">
        <v>868</v>
      </c>
      <c r="C23" s="89" t="s">
        <v>184</v>
      </c>
      <c r="D23" s="89" t="s">
        <v>197</v>
      </c>
      <c r="E23" s="89" t="s">
        <v>575</v>
      </c>
      <c r="F23" s="89">
        <v>36000</v>
      </c>
      <c r="G23" s="89">
        <v>10000</v>
      </c>
      <c r="H23" s="89" t="s">
        <v>46</v>
      </c>
      <c r="I23" s="89" t="s">
        <v>46</v>
      </c>
      <c r="J23" s="60">
        <v>855</v>
      </c>
      <c r="K23" s="60">
        <v>8510</v>
      </c>
      <c r="L23" s="101">
        <f t="shared" si="0"/>
        <v>85.1</v>
      </c>
      <c r="M23" s="62">
        <v>698</v>
      </c>
      <c r="N23" s="62">
        <v>13421</v>
      </c>
      <c r="O23" s="101">
        <f t="shared" si="2"/>
        <v>134.21</v>
      </c>
      <c r="P23" s="50">
        <v>855</v>
      </c>
      <c r="Q23" s="50">
        <v>8510</v>
      </c>
      <c r="R23" s="101">
        <f t="shared" si="1"/>
        <v>85.1</v>
      </c>
      <c r="S23" s="94"/>
      <c r="T23" s="49" t="s">
        <v>1232</v>
      </c>
      <c r="U23" s="92" t="s">
        <v>755</v>
      </c>
      <c r="V23" s="89" t="s">
        <v>1233</v>
      </c>
      <c r="W23" s="48" t="s">
        <v>36</v>
      </c>
      <c r="X23" s="89" t="s">
        <v>1234</v>
      </c>
      <c r="Y23" s="89" t="s">
        <v>1171</v>
      </c>
      <c r="Z23" s="89" t="s">
        <v>1235</v>
      </c>
      <c r="AA23" s="50" t="s">
        <v>206</v>
      </c>
      <c r="AB23" s="89" t="s">
        <v>355</v>
      </c>
    </row>
    <row r="24" s="78" customFormat="1" ht="35.25" customHeight="1" spans="1:28">
      <c r="A24" s="89">
        <v>17</v>
      </c>
      <c r="B24" s="92" t="s">
        <v>872</v>
      </c>
      <c r="C24" s="89" t="s">
        <v>590</v>
      </c>
      <c r="D24" s="89" t="s">
        <v>197</v>
      </c>
      <c r="E24" s="89" t="s">
        <v>239</v>
      </c>
      <c r="F24" s="89">
        <v>300000</v>
      </c>
      <c r="G24" s="89">
        <v>22000</v>
      </c>
      <c r="H24" s="89" t="s">
        <v>46</v>
      </c>
      <c r="I24" s="89" t="s">
        <v>46</v>
      </c>
      <c r="J24" s="60">
        <v>2500</v>
      </c>
      <c r="K24" s="60">
        <v>18500</v>
      </c>
      <c r="L24" s="101">
        <f t="shared" si="0"/>
        <v>84.0909090909091</v>
      </c>
      <c r="M24" s="62">
        <v>1901</v>
      </c>
      <c r="N24" s="62">
        <v>19515</v>
      </c>
      <c r="O24" s="101">
        <f t="shared" si="2"/>
        <v>88.7045454545455</v>
      </c>
      <c r="P24" s="60">
        <v>1950</v>
      </c>
      <c r="Q24" s="60">
        <v>19500</v>
      </c>
      <c r="R24" s="101">
        <f t="shared" si="1"/>
        <v>88.6363636363636</v>
      </c>
      <c r="S24" s="94"/>
      <c r="T24" s="49" t="s">
        <v>1236</v>
      </c>
      <c r="U24" s="92" t="s">
        <v>1237</v>
      </c>
      <c r="V24" s="89" t="s">
        <v>1238</v>
      </c>
      <c r="W24" s="48" t="s">
        <v>37</v>
      </c>
      <c r="X24" s="89" t="s">
        <v>1234</v>
      </c>
      <c r="Y24" s="89" t="s">
        <v>1171</v>
      </c>
      <c r="Z24" s="89" t="s">
        <v>1235</v>
      </c>
      <c r="AA24" s="50" t="s">
        <v>841</v>
      </c>
      <c r="AB24" s="89"/>
    </row>
    <row r="25" s="77" customFormat="1" ht="35.25" customHeight="1" spans="1:28">
      <c r="A25" s="89">
        <v>18</v>
      </c>
      <c r="B25" s="92" t="s">
        <v>878</v>
      </c>
      <c r="C25" s="89" t="s">
        <v>590</v>
      </c>
      <c r="D25" s="89" t="s">
        <v>185</v>
      </c>
      <c r="E25" s="89" t="s">
        <v>276</v>
      </c>
      <c r="F25" s="89">
        <v>37330</v>
      </c>
      <c r="G25" s="89">
        <v>5600</v>
      </c>
      <c r="H25" s="89" t="s">
        <v>46</v>
      </c>
      <c r="I25" s="89" t="s">
        <v>46</v>
      </c>
      <c r="J25" s="60">
        <v>170</v>
      </c>
      <c r="K25" s="60">
        <v>5700</v>
      </c>
      <c r="L25" s="101">
        <f t="shared" si="0"/>
        <v>101.785714285714</v>
      </c>
      <c r="M25" s="62">
        <v>1543</v>
      </c>
      <c r="N25" s="62">
        <v>5693</v>
      </c>
      <c r="O25" s="101">
        <f t="shared" si="2"/>
        <v>101.660714285714</v>
      </c>
      <c r="P25" s="50">
        <v>170</v>
      </c>
      <c r="Q25" s="50">
        <v>5700</v>
      </c>
      <c r="R25" s="101">
        <f t="shared" si="1"/>
        <v>101.785714285714</v>
      </c>
      <c r="S25" s="94"/>
      <c r="T25" s="49" t="s">
        <v>1239</v>
      </c>
      <c r="U25" s="92" t="s">
        <v>1240</v>
      </c>
      <c r="V25" s="89" t="s">
        <v>1241</v>
      </c>
      <c r="W25" s="48" t="s">
        <v>37</v>
      </c>
      <c r="X25" s="89" t="s">
        <v>1234</v>
      </c>
      <c r="Y25" s="89" t="s">
        <v>1171</v>
      </c>
      <c r="Z25" s="89" t="s">
        <v>1235</v>
      </c>
      <c r="AA25" s="50" t="s">
        <v>206</v>
      </c>
      <c r="AB25" s="110"/>
    </row>
    <row r="26" s="77" customFormat="1" ht="35.25" customHeight="1" spans="1:28">
      <c r="A26" s="89">
        <v>19</v>
      </c>
      <c r="B26" s="92" t="s">
        <v>881</v>
      </c>
      <c r="C26" s="89" t="s">
        <v>184</v>
      </c>
      <c r="D26" s="89" t="s">
        <v>207</v>
      </c>
      <c r="E26" s="89" t="s">
        <v>1242</v>
      </c>
      <c r="F26" s="89">
        <v>10000</v>
      </c>
      <c r="G26" s="89">
        <v>4000</v>
      </c>
      <c r="H26" s="97" t="s">
        <v>46</v>
      </c>
      <c r="I26" s="97" t="s">
        <v>46</v>
      </c>
      <c r="J26" s="63">
        <v>340</v>
      </c>
      <c r="K26" s="63">
        <v>3365</v>
      </c>
      <c r="L26" s="101">
        <f t="shared" si="0"/>
        <v>84.125</v>
      </c>
      <c r="M26" s="62">
        <v>0</v>
      </c>
      <c r="N26" s="62">
        <v>792</v>
      </c>
      <c r="O26" s="101">
        <f t="shared" si="2"/>
        <v>19.8</v>
      </c>
      <c r="P26" s="48">
        <v>340</v>
      </c>
      <c r="Q26" s="48">
        <v>3365</v>
      </c>
      <c r="R26" s="101">
        <f t="shared" si="1"/>
        <v>84.125</v>
      </c>
      <c r="S26" s="94"/>
      <c r="T26" s="111" t="s">
        <v>1243</v>
      </c>
      <c r="U26" s="92" t="s">
        <v>304</v>
      </c>
      <c r="V26" s="89" t="s">
        <v>305</v>
      </c>
      <c r="W26" s="48" t="s">
        <v>38</v>
      </c>
      <c r="X26" s="89" t="s">
        <v>1244</v>
      </c>
      <c r="Y26" s="89" t="s">
        <v>1180</v>
      </c>
      <c r="Z26" s="89" t="s">
        <v>112</v>
      </c>
      <c r="AA26" s="48" t="s">
        <v>206</v>
      </c>
      <c r="AB26" s="89" t="s">
        <v>207</v>
      </c>
    </row>
    <row r="27" s="77" customFormat="1" ht="33" customHeight="1" spans="1:28">
      <c r="A27" s="89">
        <v>22</v>
      </c>
      <c r="B27" s="92" t="s">
        <v>890</v>
      </c>
      <c r="C27" s="89" t="s">
        <v>184</v>
      </c>
      <c r="D27" s="89" t="s">
        <v>346</v>
      </c>
      <c r="E27" s="89" t="s">
        <v>575</v>
      </c>
      <c r="F27" s="89">
        <v>38000</v>
      </c>
      <c r="G27" s="89">
        <v>15000</v>
      </c>
      <c r="H27" s="89" t="s">
        <v>46</v>
      </c>
      <c r="I27" s="89" t="s">
        <v>46</v>
      </c>
      <c r="J27" s="63">
        <v>1200</v>
      </c>
      <c r="K27" s="63">
        <v>12500</v>
      </c>
      <c r="L27" s="101">
        <f t="shared" si="0"/>
        <v>83.3333333333333</v>
      </c>
      <c r="M27" s="62">
        <v>1100</v>
      </c>
      <c r="N27" s="62">
        <v>12673</v>
      </c>
      <c r="O27" s="101">
        <f t="shared" si="2"/>
        <v>84.4866666666667</v>
      </c>
      <c r="P27" s="48">
        <v>1200</v>
      </c>
      <c r="Q27" s="48">
        <v>12500</v>
      </c>
      <c r="R27" s="101">
        <f t="shared" si="1"/>
        <v>83.3333333333333</v>
      </c>
      <c r="S27" s="94"/>
      <c r="T27" s="49" t="s">
        <v>1245</v>
      </c>
      <c r="U27" s="92" t="s">
        <v>479</v>
      </c>
      <c r="V27" s="89" t="s">
        <v>1246</v>
      </c>
      <c r="W27" s="48" t="s">
        <v>39</v>
      </c>
      <c r="X27" s="89" t="s">
        <v>475</v>
      </c>
      <c r="Y27" s="94" t="s">
        <v>129</v>
      </c>
      <c r="Z27" s="89" t="s">
        <v>78</v>
      </c>
      <c r="AA27" s="50" t="s">
        <v>206</v>
      </c>
      <c r="AB27" s="89" t="s">
        <v>355</v>
      </c>
    </row>
    <row r="28" s="77" customFormat="1" ht="35.25" customHeight="1" spans="1:28">
      <c r="A28" s="89">
        <v>20</v>
      </c>
      <c r="B28" s="92" t="s">
        <v>891</v>
      </c>
      <c r="C28" s="89" t="s">
        <v>184</v>
      </c>
      <c r="D28" s="89" t="s">
        <v>207</v>
      </c>
      <c r="E28" s="89" t="s">
        <v>575</v>
      </c>
      <c r="F28" s="89">
        <v>35000</v>
      </c>
      <c r="G28" s="89">
        <v>18000</v>
      </c>
      <c r="H28" s="97" t="s">
        <v>46</v>
      </c>
      <c r="I28" s="97" t="s">
        <v>46</v>
      </c>
      <c r="J28" s="63">
        <v>1500</v>
      </c>
      <c r="K28" s="63">
        <v>15100</v>
      </c>
      <c r="L28" s="101">
        <f t="shared" si="0"/>
        <v>83.8888888888889</v>
      </c>
      <c r="M28" s="62">
        <v>1900</v>
      </c>
      <c r="N28" s="62">
        <v>12445</v>
      </c>
      <c r="O28" s="101">
        <f t="shared" si="2"/>
        <v>69.1388888888889</v>
      </c>
      <c r="P28" s="48">
        <v>1500</v>
      </c>
      <c r="Q28" s="48">
        <v>15100</v>
      </c>
      <c r="R28" s="101">
        <f t="shared" si="1"/>
        <v>83.8888888888889</v>
      </c>
      <c r="S28" s="94"/>
      <c r="T28" s="49" t="s">
        <v>1247</v>
      </c>
      <c r="U28" s="92" t="s">
        <v>323</v>
      </c>
      <c r="V28" s="89" t="s">
        <v>1248</v>
      </c>
      <c r="W28" s="48" t="s">
        <v>39</v>
      </c>
      <c r="X28" s="89" t="s">
        <v>1244</v>
      </c>
      <c r="Y28" s="89" t="s">
        <v>1180</v>
      </c>
      <c r="Z28" s="89" t="s">
        <v>112</v>
      </c>
      <c r="AA28" s="50" t="s">
        <v>206</v>
      </c>
      <c r="AB28" s="89"/>
    </row>
    <row r="29" s="77" customFormat="1" ht="36.75" customHeight="1" spans="1:28">
      <c r="A29" s="89">
        <v>21</v>
      </c>
      <c r="B29" s="92" t="s">
        <v>895</v>
      </c>
      <c r="C29" s="89" t="s">
        <v>184</v>
      </c>
      <c r="D29" s="89" t="s">
        <v>207</v>
      </c>
      <c r="E29" s="89" t="s">
        <v>1242</v>
      </c>
      <c r="F29" s="89">
        <v>15000</v>
      </c>
      <c r="G29" s="89">
        <v>10000</v>
      </c>
      <c r="H29" s="97" t="s">
        <v>46</v>
      </c>
      <c r="I29" s="97" t="s">
        <v>46</v>
      </c>
      <c r="J29" s="63">
        <v>800</v>
      </c>
      <c r="K29" s="63">
        <v>8520</v>
      </c>
      <c r="L29" s="101">
        <f t="shared" si="0"/>
        <v>85.2</v>
      </c>
      <c r="M29" s="62">
        <v>1900</v>
      </c>
      <c r="N29" s="62">
        <v>2700</v>
      </c>
      <c r="O29" s="101">
        <f t="shared" si="2"/>
        <v>27</v>
      </c>
      <c r="P29" s="48">
        <v>800</v>
      </c>
      <c r="Q29" s="48">
        <v>8520</v>
      </c>
      <c r="R29" s="101">
        <f t="shared" si="1"/>
        <v>85.2</v>
      </c>
      <c r="S29" s="94"/>
      <c r="T29" s="49" t="s">
        <v>1249</v>
      </c>
      <c r="U29" s="92" t="s">
        <v>323</v>
      </c>
      <c r="V29" s="89" t="s">
        <v>1248</v>
      </c>
      <c r="W29" s="48" t="s">
        <v>39</v>
      </c>
      <c r="X29" s="89" t="s">
        <v>1244</v>
      </c>
      <c r="Y29" s="89" t="s">
        <v>1180</v>
      </c>
      <c r="Z29" s="89" t="s">
        <v>112</v>
      </c>
      <c r="AA29" s="48" t="s">
        <v>206</v>
      </c>
      <c r="AB29" s="117"/>
    </row>
    <row r="30" s="77" customFormat="1" ht="36" customHeight="1" spans="1:28">
      <c r="A30" s="89">
        <v>23</v>
      </c>
      <c r="B30" s="92" t="s">
        <v>896</v>
      </c>
      <c r="C30" s="89" t="s">
        <v>272</v>
      </c>
      <c r="D30" s="89" t="s">
        <v>346</v>
      </c>
      <c r="E30" s="89" t="s">
        <v>575</v>
      </c>
      <c r="F30" s="89">
        <v>15500</v>
      </c>
      <c r="G30" s="89">
        <v>10000</v>
      </c>
      <c r="H30" s="89" t="s">
        <v>46</v>
      </c>
      <c r="I30" s="89" t="s">
        <v>46</v>
      </c>
      <c r="J30" s="63">
        <v>850</v>
      </c>
      <c r="K30" s="63">
        <v>8380</v>
      </c>
      <c r="L30" s="101">
        <f t="shared" si="0"/>
        <v>83.8</v>
      </c>
      <c r="M30" s="104" t="s">
        <v>1250</v>
      </c>
      <c r="N30" s="62"/>
      <c r="O30" s="101">
        <f t="shared" si="2"/>
        <v>0</v>
      </c>
      <c r="P30" s="48">
        <v>850</v>
      </c>
      <c r="Q30" s="48">
        <v>8380</v>
      </c>
      <c r="R30" s="101">
        <f t="shared" si="1"/>
        <v>83.8</v>
      </c>
      <c r="S30" s="94"/>
      <c r="T30" s="49" t="s">
        <v>1251</v>
      </c>
      <c r="U30" s="92" t="s">
        <v>486</v>
      </c>
      <c r="V30" s="89" t="s">
        <v>487</v>
      </c>
      <c r="W30" s="48" t="s">
        <v>39</v>
      </c>
      <c r="X30" s="89" t="s">
        <v>1252</v>
      </c>
      <c r="Y30" s="89" t="s">
        <v>129</v>
      </c>
      <c r="Z30" s="89" t="s">
        <v>129</v>
      </c>
      <c r="AA30" s="50" t="s">
        <v>206</v>
      </c>
      <c r="AB30" s="89" t="s">
        <v>495</v>
      </c>
    </row>
    <row r="31" s="78" customFormat="1" ht="36" customHeight="1" spans="1:28">
      <c r="A31" s="89">
        <v>24</v>
      </c>
      <c r="B31" s="92" t="s">
        <v>897</v>
      </c>
      <c r="C31" s="89" t="s">
        <v>272</v>
      </c>
      <c r="D31" s="89" t="s">
        <v>346</v>
      </c>
      <c r="E31" s="89" t="s">
        <v>575</v>
      </c>
      <c r="F31" s="89">
        <v>27500</v>
      </c>
      <c r="G31" s="89">
        <v>17000</v>
      </c>
      <c r="H31" s="89" t="s">
        <v>46</v>
      </c>
      <c r="I31" s="89" t="s">
        <v>46</v>
      </c>
      <c r="J31" s="63">
        <v>1400</v>
      </c>
      <c r="K31" s="63">
        <v>14200</v>
      </c>
      <c r="L31" s="101">
        <f t="shared" si="0"/>
        <v>83.5294117647059</v>
      </c>
      <c r="M31" s="62">
        <v>1920</v>
      </c>
      <c r="N31" s="62">
        <v>12889</v>
      </c>
      <c r="O31" s="101">
        <f t="shared" si="2"/>
        <v>75.8176470588235</v>
      </c>
      <c r="P31" s="48">
        <v>1400</v>
      </c>
      <c r="Q31" s="48">
        <v>14200</v>
      </c>
      <c r="R31" s="101">
        <f t="shared" si="1"/>
        <v>83.5294117647059</v>
      </c>
      <c r="S31" s="94"/>
      <c r="T31" s="49" t="s">
        <v>1253</v>
      </c>
      <c r="U31" s="92" t="s">
        <v>471</v>
      </c>
      <c r="V31" s="89" t="s">
        <v>1254</v>
      </c>
      <c r="W31" s="48" t="s">
        <v>39</v>
      </c>
      <c r="X31" s="89" t="s">
        <v>1255</v>
      </c>
      <c r="Y31" s="94" t="s">
        <v>129</v>
      </c>
      <c r="Z31" s="89" t="s">
        <v>129</v>
      </c>
      <c r="AA31" s="50" t="s">
        <v>206</v>
      </c>
      <c r="AB31" s="89" t="s">
        <v>355</v>
      </c>
    </row>
    <row r="32" s="78" customFormat="1" ht="36.75" customHeight="1" spans="1:28">
      <c r="A32" s="89">
        <v>26</v>
      </c>
      <c r="B32" s="92" t="s">
        <v>899</v>
      </c>
      <c r="C32" s="89" t="s">
        <v>184</v>
      </c>
      <c r="D32" s="89" t="s">
        <v>346</v>
      </c>
      <c r="E32" s="89" t="s">
        <v>575</v>
      </c>
      <c r="F32" s="89">
        <v>32550</v>
      </c>
      <c r="G32" s="89">
        <v>5400</v>
      </c>
      <c r="H32" s="89" t="s">
        <v>46</v>
      </c>
      <c r="I32" s="89" t="s">
        <v>46</v>
      </c>
      <c r="J32" s="63">
        <v>335</v>
      </c>
      <c r="K32" s="63">
        <v>5336</v>
      </c>
      <c r="L32" s="101">
        <f t="shared" si="0"/>
        <v>98.8148148148148</v>
      </c>
      <c r="M32" s="62">
        <v>1800</v>
      </c>
      <c r="N32" s="62">
        <v>11656</v>
      </c>
      <c r="O32" s="101">
        <f t="shared" si="2"/>
        <v>215.851851851852</v>
      </c>
      <c r="P32" s="48">
        <v>335</v>
      </c>
      <c r="Q32" s="48">
        <v>5336</v>
      </c>
      <c r="R32" s="101">
        <f t="shared" si="1"/>
        <v>98.8148148148148</v>
      </c>
      <c r="S32" s="94"/>
      <c r="T32" s="49" t="s">
        <v>1256</v>
      </c>
      <c r="U32" s="92" t="s">
        <v>479</v>
      </c>
      <c r="V32" s="89" t="s">
        <v>1246</v>
      </c>
      <c r="W32" s="48" t="s">
        <v>40</v>
      </c>
      <c r="X32" s="89" t="s">
        <v>475</v>
      </c>
      <c r="Y32" s="94" t="s">
        <v>129</v>
      </c>
      <c r="Z32" s="89" t="s">
        <v>78</v>
      </c>
      <c r="AA32" s="48" t="s">
        <v>206</v>
      </c>
      <c r="AB32" s="89" t="s">
        <v>195</v>
      </c>
    </row>
    <row r="33" s="78" customFormat="1" ht="36" spans="1:28">
      <c r="A33" s="89">
        <v>25</v>
      </c>
      <c r="B33" s="92" t="s">
        <v>903</v>
      </c>
      <c r="C33" s="89" t="s">
        <v>272</v>
      </c>
      <c r="D33" s="89" t="s">
        <v>346</v>
      </c>
      <c r="E33" s="89" t="s">
        <v>575</v>
      </c>
      <c r="F33" s="89">
        <v>40000</v>
      </c>
      <c r="G33" s="89">
        <v>9200</v>
      </c>
      <c r="H33" s="89" t="s">
        <v>46</v>
      </c>
      <c r="I33" s="89" t="s">
        <v>46</v>
      </c>
      <c r="J33" s="63">
        <v>1326</v>
      </c>
      <c r="K33" s="63">
        <v>10066</v>
      </c>
      <c r="L33" s="101">
        <f t="shared" si="0"/>
        <v>109.413043478261</v>
      </c>
      <c r="M33" s="62">
        <v>1100</v>
      </c>
      <c r="N33" s="62">
        <v>10034</v>
      </c>
      <c r="O33" s="101">
        <f t="shared" si="2"/>
        <v>109.065217391304</v>
      </c>
      <c r="P33" s="48">
        <v>1326</v>
      </c>
      <c r="Q33" s="48">
        <v>10066</v>
      </c>
      <c r="R33" s="101">
        <f t="shared" si="1"/>
        <v>109.413043478261</v>
      </c>
      <c r="S33" s="94"/>
      <c r="T33" s="49" t="s">
        <v>1257</v>
      </c>
      <c r="U33" s="92" t="s">
        <v>486</v>
      </c>
      <c r="V33" s="89" t="s">
        <v>487</v>
      </c>
      <c r="W33" s="48" t="s">
        <v>40</v>
      </c>
      <c r="X33" s="89" t="s">
        <v>1252</v>
      </c>
      <c r="Y33" s="89" t="s">
        <v>129</v>
      </c>
      <c r="Z33" s="89" t="s">
        <v>129</v>
      </c>
      <c r="AA33" s="48" t="s">
        <v>206</v>
      </c>
      <c r="AB33" s="89" t="s">
        <v>355</v>
      </c>
    </row>
    <row r="34" s="77" customFormat="1" ht="36.75" customHeight="1" spans="1:28">
      <c r="A34" s="89">
        <v>27</v>
      </c>
      <c r="B34" s="92" t="s">
        <v>904</v>
      </c>
      <c r="C34" s="89" t="s">
        <v>272</v>
      </c>
      <c r="D34" s="89" t="s">
        <v>346</v>
      </c>
      <c r="E34" s="89" t="s">
        <v>575</v>
      </c>
      <c r="F34" s="89">
        <v>31580</v>
      </c>
      <c r="G34" s="89">
        <v>7830</v>
      </c>
      <c r="H34" s="89" t="s">
        <v>46</v>
      </c>
      <c r="I34" s="89" t="s">
        <v>46</v>
      </c>
      <c r="J34" s="63">
        <v>674</v>
      </c>
      <c r="K34" s="63">
        <v>6568</v>
      </c>
      <c r="L34" s="101">
        <f t="shared" si="0"/>
        <v>83.882503192848</v>
      </c>
      <c r="M34" s="62">
        <v>1690</v>
      </c>
      <c r="N34" s="62">
        <v>8878</v>
      </c>
      <c r="O34" s="101">
        <f t="shared" si="2"/>
        <v>113.38441890166</v>
      </c>
      <c r="P34" s="48">
        <v>674</v>
      </c>
      <c r="Q34" s="48">
        <v>6568</v>
      </c>
      <c r="R34" s="101">
        <f t="shared" si="1"/>
        <v>83.882503192848</v>
      </c>
      <c r="S34" s="94"/>
      <c r="T34" s="49" t="s">
        <v>1258</v>
      </c>
      <c r="U34" s="92" t="s">
        <v>517</v>
      </c>
      <c r="V34" s="89" t="s">
        <v>1259</v>
      </c>
      <c r="W34" s="48" t="s">
        <v>40</v>
      </c>
      <c r="X34" s="89" t="s">
        <v>475</v>
      </c>
      <c r="Y34" s="94" t="s">
        <v>129</v>
      </c>
      <c r="Z34" s="89" t="s">
        <v>1108</v>
      </c>
      <c r="AA34" s="48" t="s">
        <v>206</v>
      </c>
      <c r="AB34" s="89"/>
    </row>
    <row r="35" s="77" customFormat="1" ht="36" customHeight="1" spans="1:28">
      <c r="A35" s="89">
        <v>28</v>
      </c>
      <c r="B35" s="92" t="s">
        <v>906</v>
      </c>
      <c r="C35" s="89" t="s">
        <v>184</v>
      </c>
      <c r="D35" s="89" t="s">
        <v>346</v>
      </c>
      <c r="E35" s="89" t="s">
        <v>1242</v>
      </c>
      <c r="F35" s="89">
        <v>30000</v>
      </c>
      <c r="G35" s="89">
        <v>7000</v>
      </c>
      <c r="H35" s="89" t="s">
        <v>46</v>
      </c>
      <c r="I35" s="89" t="s">
        <v>46</v>
      </c>
      <c r="J35" s="60">
        <v>300</v>
      </c>
      <c r="K35" s="60">
        <v>6300</v>
      </c>
      <c r="L35" s="101">
        <f t="shared" si="0"/>
        <v>90</v>
      </c>
      <c r="M35" s="62"/>
      <c r="N35" s="62" t="s">
        <v>1260</v>
      </c>
      <c r="O35" s="101" t="e">
        <f t="shared" si="2"/>
        <v>#VALUE!</v>
      </c>
      <c r="P35" s="50">
        <v>300</v>
      </c>
      <c r="Q35" s="50">
        <v>6300</v>
      </c>
      <c r="R35" s="101">
        <f t="shared" si="1"/>
        <v>90</v>
      </c>
      <c r="S35" s="94"/>
      <c r="T35" s="49" t="s">
        <v>1261</v>
      </c>
      <c r="U35" s="92" t="s">
        <v>1262</v>
      </c>
      <c r="V35" s="89" t="s">
        <v>1263</v>
      </c>
      <c r="W35" s="48" t="s">
        <v>41</v>
      </c>
      <c r="X35" s="89" t="s">
        <v>475</v>
      </c>
      <c r="Y35" s="94" t="s">
        <v>129</v>
      </c>
      <c r="Z35" s="94" t="s">
        <v>129</v>
      </c>
      <c r="AA35" s="50" t="s">
        <v>206</v>
      </c>
      <c r="AB35" s="89"/>
    </row>
    <row r="36" s="77" customFormat="1" ht="36" customHeight="1" spans="1:28">
      <c r="A36" s="89">
        <v>29</v>
      </c>
      <c r="B36" s="92" t="s">
        <v>909</v>
      </c>
      <c r="C36" s="89" t="s">
        <v>590</v>
      </c>
      <c r="D36" s="89" t="s">
        <v>346</v>
      </c>
      <c r="E36" s="89" t="s">
        <v>575</v>
      </c>
      <c r="F36" s="89">
        <v>11200</v>
      </c>
      <c r="G36" s="89">
        <v>4000</v>
      </c>
      <c r="H36" s="89" t="s">
        <v>46</v>
      </c>
      <c r="I36" s="89" t="s">
        <v>46</v>
      </c>
      <c r="J36" s="63">
        <v>200</v>
      </c>
      <c r="K36" s="63">
        <v>3500</v>
      </c>
      <c r="L36" s="101">
        <f t="shared" si="0"/>
        <v>87.5</v>
      </c>
      <c r="M36" s="62">
        <v>1400</v>
      </c>
      <c r="N36" s="62">
        <v>3096</v>
      </c>
      <c r="O36" s="101">
        <f t="shared" si="2"/>
        <v>77.4</v>
      </c>
      <c r="P36" s="48">
        <v>200</v>
      </c>
      <c r="Q36" s="48">
        <v>3500</v>
      </c>
      <c r="R36" s="101">
        <f t="shared" si="1"/>
        <v>87.5</v>
      </c>
      <c r="S36" s="94"/>
      <c r="T36" s="49" t="s">
        <v>1264</v>
      </c>
      <c r="U36" s="92" t="s">
        <v>596</v>
      </c>
      <c r="V36" s="89" t="s">
        <v>1265</v>
      </c>
      <c r="W36" s="48" t="s">
        <v>41</v>
      </c>
      <c r="X36" s="89" t="s">
        <v>1252</v>
      </c>
      <c r="Y36" s="94" t="s">
        <v>129</v>
      </c>
      <c r="Z36" s="94" t="s">
        <v>129</v>
      </c>
      <c r="AA36" s="50" t="s">
        <v>206</v>
      </c>
      <c r="AB36" s="89"/>
    </row>
    <row r="37" s="77" customFormat="1" ht="36" customHeight="1" spans="1:28">
      <c r="A37" s="89">
        <v>30</v>
      </c>
      <c r="B37" s="92" t="s">
        <v>915</v>
      </c>
      <c r="C37" s="89" t="s">
        <v>272</v>
      </c>
      <c r="D37" s="89" t="s">
        <v>220</v>
      </c>
      <c r="E37" s="89" t="s">
        <v>1242</v>
      </c>
      <c r="F37" s="89">
        <v>23800</v>
      </c>
      <c r="G37" s="89">
        <v>6000</v>
      </c>
      <c r="H37" s="89" t="s">
        <v>46</v>
      </c>
      <c r="I37" s="89" t="s">
        <v>46</v>
      </c>
      <c r="J37" s="60">
        <v>1220</v>
      </c>
      <c r="K37" s="60">
        <v>9730</v>
      </c>
      <c r="L37" s="101">
        <f t="shared" si="0"/>
        <v>162.166666666667</v>
      </c>
      <c r="M37" s="62">
        <v>1790</v>
      </c>
      <c r="N37" s="62">
        <v>14410</v>
      </c>
      <c r="O37" s="101">
        <f t="shared" si="2"/>
        <v>240.166666666667</v>
      </c>
      <c r="P37" s="50">
        <v>1220</v>
      </c>
      <c r="Q37" s="50">
        <v>9730</v>
      </c>
      <c r="R37" s="101">
        <f t="shared" si="1"/>
        <v>162.166666666667</v>
      </c>
      <c r="S37" s="89"/>
      <c r="T37" s="49" t="s">
        <v>1266</v>
      </c>
      <c r="U37" s="92" t="s">
        <v>417</v>
      </c>
      <c r="V37" s="89" t="s">
        <v>418</v>
      </c>
      <c r="W37" s="48" t="s">
        <v>42</v>
      </c>
      <c r="X37" s="89" t="s">
        <v>412</v>
      </c>
      <c r="Y37" s="89" t="s">
        <v>1172</v>
      </c>
      <c r="Z37" s="89" t="s">
        <v>1267</v>
      </c>
      <c r="AA37" s="50" t="s">
        <v>206</v>
      </c>
      <c r="AB37" s="89" t="s">
        <v>195</v>
      </c>
    </row>
    <row r="38" s="77" customFormat="1" ht="36" customHeight="1" spans="1:28">
      <c r="A38" s="89">
        <v>31</v>
      </c>
      <c r="B38" s="92" t="s">
        <v>919</v>
      </c>
      <c r="C38" s="89" t="s">
        <v>210</v>
      </c>
      <c r="D38" s="89" t="s">
        <v>346</v>
      </c>
      <c r="E38" s="89" t="s">
        <v>300</v>
      </c>
      <c r="F38" s="89">
        <v>30000</v>
      </c>
      <c r="G38" s="89">
        <v>13500</v>
      </c>
      <c r="H38" s="93" t="s">
        <v>46</v>
      </c>
      <c r="I38" s="89">
        <v>12</v>
      </c>
      <c r="J38" s="60">
        <v>500</v>
      </c>
      <c r="K38" s="60">
        <v>14000</v>
      </c>
      <c r="L38" s="101">
        <f t="shared" ref="L38:L59" si="3">K38/G38*100</f>
        <v>103.703703703704</v>
      </c>
      <c r="M38" s="62">
        <v>1920</v>
      </c>
      <c r="N38" s="62">
        <v>13680</v>
      </c>
      <c r="O38" s="101">
        <f t="shared" ref="O38:O59" si="4">N38/G38*100</f>
        <v>101.333333333333</v>
      </c>
      <c r="P38" s="50">
        <v>0</v>
      </c>
      <c r="Q38" s="50">
        <v>13500</v>
      </c>
      <c r="R38" s="101">
        <f t="shared" ref="R38:R59" si="5">Q38/G38*100</f>
        <v>100</v>
      </c>
      <c r="S38" s="48" t="s">
        <v>845</v>
      </c>
      <c r="T38" s="49" t="s">
        <v>1268</v>
      </c>
      <c r="U38" s="92" t="s">
        <v>1269</v>
      </c>
      <c r="V38" s="89" t="s">
        <v>1270</v>
      </c>
      <c r="W38" s="48" t="s">
        <v>42</v>
      </c>
      <c r="X38" s="89" t="s">
        <v>398</v>
      </c>
      <c r="Y38" s="89" t="s">
        <v>399</v>
      </c>
      <c r="Z38" s="89" t="s">
        <v>1271</v>
      </c>
      <c r="AA38" s="48" t="s">
        <v>206</v>
      </c>
      <c r="AB38" s="118"/>
    </row>
    <row r="39" s="77" customFormat="1" ht="42.75" customHeight="1" spans="1:28">
      <c r="A39" s="89">
        <v>32</v>
      </c>
      <c r="B39" s="92" t="s">
        <v>920</v>
      </c>
      <c r="C39" s="89" t="s">
        <v>272</v>
      </c>
      <c r="D39" s="89" t="s">
        <v>346</v>
      </c>
      <c r="E39" s="89" t="s">
        <v>1272</v>
      </c>
      <c r="F39" s="89">
        <v>45000</v>
      </c>
      <c r="G39" s="89">
        <v>8000</v>
      </c>
      <c r="H39" s="89" t="s">
        <v>46</v>
      </c>
      <c r="I39" s="89" t="s">
        <v>46</v>
      </c>
      <c r="J39" s="63">
        <v>1955</v>
      </c>
      <c r="K39" s="63">
        <v>8755</v>
      </c>
      <c r="L39" s="101">
        <f t="shared" si="3"/>
        <v>109.4375</v>
      </c>
      <c r="M39" s="62">
        <v>1230</v>
      </c>
      <c r="N39" s="62">
        <v>6595</v>
      </c>
      <c r="O39" s="101">
        <f t="shared" si="4"/>
        <v>82.4375</v>
      </c>
      <c r="P39" s="48">
        <v>1955</v>
      </c>
      <c r="Q39" s="48">
        <v>8755</v>
      </c>
      <c r="R39" s="101">
        <f t="shared" si="5"/>
        <v>109.4375</v>
      </c>
      <c r="S39" s="94"/>
      <c r="T39" s="49" t="s">
        <v>1273</v>
      </c>
      <c r="U39" s="92" t="s">
        <v>395</v>
      </c>
      <c r="V39" s="89" t="s">
        <v>396</v>
      </c>
      <c r="W39" s="48" t="s">
        <v>42</v>
      </c>
      <c r="X39" s="89" t="s">
        <v>398</v>
      </c>
      <c r="Y39" s="89" t="s">
        <v>399</v>
      </c>
      <c r="Z39" s="89" t="s">
        <v>1271</v>
      </c>
      <c r="AA39" s="48" t="s">
        <v>206</v>
      </c>
      <c r="AB39" s="118"/>
    </row>
    <row r="40" s="77" customFormat="1" ht="35.25" customHeight="1" spans="1:28">
      <c r="A40" s="89">
        <v>33</v>
      </c>
      <c r="B40" s="92" t="s">
        <v>96</v>
      </c>
      <c r="C40" s="89" t="s">
        <v>184</v>
      </c>
      <c r="D40" s="89" t="s">
        <v>346</v>
      </c>
      <c r="E40" s="89" t="s">
        <v>187</v>
      </c>
      <c r="F40" s="89">
        <v>20000</v>
      </c>
      <c r="G40" s="89">
        <v>3000</v>
      </c>
      <c r="H40" s="89" t="s">
        <v>46</v>
      </c>
      <c r="I40" s="89" t="s">
        <v>46</v>
      </c>
      <c r="J40" s="63">
        <v>0</v>
      </c>
      <c r="K40" s="63">
        <v>3050</v>
      </c>
      <c r="L40" s="101">
        <f t="shared" si="3"/>
        <v>101.666666666667</v>
      </c>
      <c r="M40" s="62"/>
      <c r="N40" s="62" t="s">
        <v>1260</v>
      </c>
      <c r="O40" s="101" t="e">
        <f t="shared" si="4"/>
        <v>#VALUE!</v>
      </c>
      <c r="P40" s="48">
        <v>0</v>
      </c>
      <c r="Q40" s="48">
        <v>3050</v>
      </c>
      <c r="R40" s="101">
        <f t="shared" si="5"/>
        <v>101.666666666667</v>
      </c>
      <c r="S40" s="48" t="s">
        <v>845</v>
      </c>
      <c r="T40" s="49" t="s">
        <v>1274</v>
      </c>
      <c r="U40" s="92" t="s">
        <v>406</v>
      </c>
      <c r="V40" s="89" t="s">
        <v>1275</v>
      </c>
      <c r="W40" s="48" t="s">
        <v>43</v>
      </c>
      <c r="X40" s="89" t="s">
        <v>398</v>
      </c>
      <c r="Y40" s="89" t="s">
        <v>399</v>
      </c>
      <c r="Z40" s="89" t="s">
        <v>1271</v>
      </c>
      <c r="AA40" s="48" t="s">
        <v>206</v>
      </c>
      <c r="AB40" s="89" t="s">
        <v>355</v>
      </c>
    </row>
    <row r="41" s="77" customFormat="1" ht="44.25" customHeight="1" spans="1:28">
      <c r="A41" s="89">
        <v>34</v>
      </c>
      <c r="B41" s="92" t="s">
        <v>725</v>
      </c>
      <c r="C41" s="89" t="s">
        <v>184</v>
      </c>
      <c r="D41" s="89" t="s">
        <v>346</v>
      </c>
      <c r="E41" s="89" t="s">
        <v>199</v>
      </c>
      <c r="F41" s="89">
        <v>10000</v>
      </c>
      <c r="G41" s="89">
        <v>1600</v>
      </c>
      <c r="H41" s="89" t="s">
        <v>46</v>
      </c>
      <c r="I41" s="89">
        <v>11</v>
      </c>
      <c r="J41" s="63">
        <v>110</v>
      </c>
      <c r="K41" s="63">
        <v>1390</v>
      </c>
      <c r="L41" s="101">
        <f t="shared" si="3"/>
        <v>86.875</v>
      </c>
      <c r="M41" s="62">
        <v>0</v>
      </c>
      <c r="N41" s="62">
        <v>1599</v>
      </c>
      <c r="O41" s="101">
        <f t="shared" si="4"/>
        <v>99.9375</v>
      </c>
      <c r="P41" s="48">
        <v>110</v>
      </c>
      <c r="Q41" s="48">
        <v>1390</v>
      </c>
      <c r="R41" s="101">
        <f t="shared" si="5"/>
        <v>86.875</v>
      </c>
      <c r="S41" s="94"/>
      <c r="T41" s="49" t="s">
        <v>1276</v>
      </c>
      <c r="U41" s="92" t="s">
        <v>547</v>
      </c>
      <c r="V41" s="89" t="s">
        <v>1277</v>
      </c>
      <c r="W41" s="48" t="s">
        <v>44</v>
      </c>
      <c r="X41" s="89" t="s">
        <v>1278</v>
      </c>
      <c r="Y41" s="89" t="s">
        <v>1278</v>
      </c>
      <c r="Z41" s="89" t="s">
        <v>65</v>
      </c>
      <c r="AA41" s="48" t="s">
        <v>206</v>
      </c>
      <c r="AB41" s="89" t="s">
        <v>495</v>
      </c>
    </row>
    <row r="42" s="77" customFormat="1" ht="48" spans="1:28">
      <c r="A42" s="89">
        <v>35</v>
      </c>
      <c r="B42" s="92" t="s">
        <v>934</v>
      </c>
      <c r="C42" s="89" t="s">
        <v>184</v>
      </c>
      <c r="D42" s="89" t="s">
        <v>346</v>
      </c>
      <c r="E42" s="89" t="s">
        <v>199</v>
      </c>
      <c r="F42" s="89">
        <v>56795</v>
      </c>
      <c r="G42" s="89">
        <v>10000</v>
      </c>
      <c r="H42" s="93" t="s">
        <v>46</v>
      </c>
      <c r="I42" s="89">
        <v>9</v>
      </c>
      <c r="J42" s="60">
        <v>0</v>
      </c>
      <c r="K42" s="60">
        <v>10000</v>
      </c>
      <c r="L42" s="101">
        <f t="shared" si="3"/>
        <v>100</v>
      </c>
      <c r="M42" s="62">
        <v>1800</v>
      </c>
      <c r="N42" s="62">
        <v>13980</v>
      </c>
      <c r="O42" s="101">
        <f t="shared" si="4"/>
        <v>139.8</v>
      </c>
      <c r="P42" s="50">
        <v>0</v>
      </c>
      <c r="Q42" s="50">
        <v>10000</v>
      </c>
      <c r="R42" s="101">
        <f t="shared" si="5"/>
        <v>100</v>
      </c>
      <c r="S42" s="48" t="s">
        <v>845</v>
      </c>
      <c r="T42" s="49" t="s">
        <v>1279</v>
      </c>
      <c r="U42" s="92" t="s">
        <v>529</v>
      </c>
      <c r="V42" s="89" t="s">
        <v>530</v>
      </c>
      <c r="W42" s="48" t="s">
        <v>45</v>
      </c>
      <c r="X42" s="89" t="s">
        <v>1278</v>
      </c>
      <c r="Y42" s="89" t="s">
        <v>1278</v>
      </c>
      <c r="Z42" s="89" t="s">
        <v>127</v>
      </c>
      <c r="AA42" s="50" t="s">
        <v>206</v>
      </c>
      <c r="AB42" s="89" t="s">
        <v>355</v>
      </c>
    </row>
    <row r="43" s="77" customFormat="1" ht="45" customHeight="1" spans="1:28">
      <c r="A43" s="89">
        <v>36</v>
      </c>
      <c r="B43" s="92" t="s">
        <v>936</v>
      </c>
      <c r="C43" s="89" t="s">
        <v>392</v>
      </c>
      <c r="D43" s="89" t="s">
        <v>346</v>
      </c>
      <c r="E43" s="89" t="s">
        <v>300</v>
      </c>
      <c r="F43" s="89">
        <v>7883</v>
      </c>
      <c r="G43" s="89">
        <v>2000</v>
      </c>
      <c r="H43" s="93" t="s">
        <v>46</v>
      </c>
      <c r="I43" s="89">
        <v>9</v>
      </c>
      <c r="J43" s="60">
        <v>128</v>
      </c>
      <c r="K43" s="60">
        <v>1167.9</v>
      </c>
      <c r="L43" s="101">
        <f t="shared" si="3"/>
        <v>58.395</v>
      </c>
      <c r="M43" s="62"/>
      <c r="N43" s="62" t="s">
        <v>1260</v>
      </c>
      <c r="O43" s="101" t="e">
        <f t="shared" si="4"/>
        <v>#VALUE!</v>
      </c>
      <c r="P43" s="60">
        <v>0</v>
      </c>
      <c r="Q43" s="60">
        <v>2000</v>
      </c>
      <c r="R43" s="101">
        <f t="shared" si="5"/>
        <v>100</v>
      </c>
      <c r="S43" s="48" t="s">
        <v>845</v>
      </c>
      <c r="T43" s="49" t="s">
        <v>1280</v>
      </c>
      <c r="U43" s="92" t="s">
        <v>536</v>
      </c>
      <c r="V43" s="89" t="s">
        <v>537</v>
      </c>
      <c r="W43" s="48" t="s">
        <v>45</v>
      </c>
      <c r="X43" s="89" t="s">
        <v>532</v>
      </c>
      <c r="Y43" s="89" t="s">
        <v>532</v>
      </c>
      <c r="Z43" s="89" t="s">
        <v>127</v>
      </c>
      <c r="AA43" s="50" t="s">
        <v>206</v>
      </c>
      <c r="AB43" s="89" t="s">
        <v>495</v>
      </c>
    </row>
    <row r="44" s="77" customFormat="1" ht="215" customHeight="1" spans="1:28">
      <c r="A44" s="89">
        <v>37</v>
      </c>
      <c r="B44" s="92" t="s">
        <v>939</v>
      </c>
      <c r="C44" s="89" t="s">
        <v>272</v>
      </c>
      <c r="D44" s="89" t="s">
        <v>346</v>
      </c>
      <c r="E44" s="89" t="s">
        <v>187</v>
      </c>
      <c r="F44" s="89">
        <v>205188</v>
      </c>
      <c r="G44" s="89">
        <v>15188</v>
      </c>
      <c r="H44" s="89" t="s">
        <v>46</v>
      </c>
      <c r="I44" s="89">
        <v>12</v>
      </c>
      <c r="J44" s="60">
        <v>1500</v>
      </c>
      <c r="K44" s="60">
        <v>12100</v>
      </c>
      <c r="L44" s="101">
        <f t="shared" si="3"/>
        <v>79.6681590729523</v>
      </c>
      <c r="M44" s="62">
        <v>1300</v>
      </c>
      <c r="N44" s="62">
        <v>10600</v>
      </c>
      <c r="O44" s="101">
        <f t="shared" si="4"/>
        <v>69.7919410060574</v>
      </c>
      <c r="P44" s="65">
        <v>1500</v>
      </c>
      <c r="Q44" s="65">
        <v>13200</v>
      </c>
      <c r="R44" s="101">
        <f t="shared" si="5"/>
        <v>86.9107189886753</v>
      </c>
      <c r="S44" s="94"/>
      <c r="T44" s="49" t="s">
        <v>1281</v>
      </c>
      <c r="U44" s="92" t="s">
        <v>541</v>
      </c>
      <c r="V44" s="89" t="s">
        <v>542</v>
      </c>
      <c r="W44" s="48" t="s">
        <v>940</v>
      </c>
      <c r="X44" s="89" t="s">
        <v>543</v>
      </c>
      <c r="Y44" s="89" t="s">
        <v>543</v>
      </c>
      <c r="Z44" s="89" t="s">
        <v>127</v>
      </c>
      <c r="AA44" s="50" t="s">
        <v>841</v>
      </c>
      <c r="AB44" s="89" t="s">
        <v>495</v>
      </c>
    </row>
    <row r="45" s="77" customFormat="1" ht="287" customHeight="1" spans="1:28">
      <c r="A45" s="89">
        <v>38</v>
      </c>
      <c r="B45" s="92" t="s">
        <v>743</v>
      </c>
      <c r="C45" s="89" t="s">
        <v>184</v>
      </c>
      <c r="D45" s="89" t="s">
        <v>346</v>
      </c>
      <c r="E45" s="89" t="s">
        <v>239</v>
      </c>
      <c r="F45" s="89">
        <v>72080</v>
      </c>
      <c r="G45" s="89">
        <v>10000</v>
      </c>
      <c r="H45" s="89" t="s">
        <v>46</v>
      </c>
      <c r="I45" s="89" t="s">
        <v>46</v>
      </c>
      <c r="J45" s="63">
        <v>620</v>
      </c>
      <c r="K45" s="63">
        <v>6980.6</v>
      </c>
      <c r="L45" s="101">
        <f t="shared" si="3"/>
        <v>69.806</v>
      </c>
      <c r="M45" s="62">
        <v>938</v>
      </c>
      <c r="N45" s="62">
        <v>6160</v>
      </c>
      <c r="O45" s="101">
        <f t="shared" si="4"/>
        <v>61.6</v>
      </c>
      <c r="P45" s="65">
        <v>560</v>
      </c>
      <c r="Q45" s="65">
        <v>8520.6</v>
      </c>
      <c r="R45" s="101">
        <f t="shared" si="5"/>
        <v>85.206</v>
      </c>
      <c r="S45" s="94"/>
      <c r="T45" s="49" t="s">
        <v>1282</v>
      </c>
      <c r="U45" s="92" t="s">
        <v>553</v>
      </c>
      <c r="V45" s="89" t="s">
        <v>554</v>
      </c>
      <c r="W45" s="48" t="s">
        <v>941</v>
      </c>
      <c r="X45" s="89" t="s">
        <v>543</v>
      </c>
      <c r="Y45" s="89" t="s">
        <v>543</v>
      </c>
      <c r="Z45" s="89" t="s">
        <v>127</v>
      </c>
      <c r="AA45" s="50" t="s">
        <v>841</v>
      </c>
      <c r="AB45" s="89"/>
    </row>
    <row r="46" s="77" customFormat="1" ht="91" customHeight="1" spans="1:28">
      <c r="A46" s="89">
        <v>39</v>
      </c>
      <c r="B46" s="92" t="s">
        <v>298</v>
      </c>
      <c r="C46" s="89" t="s">
        <v>272</v>
      </c>
      <c r="D46" s="89" t="s">
        <v>195</v>
      </c>
      <c r="E46" s="89" t="s">
        <v>652</v>
      </c>
      <c r="F46" s="89">
        <v>13477</v>
      </c>
      <c r="G46" s="89">
        <v>5300</v>
      </c>
      <c r="H46" s="93" t="s">
        <v>46</v>
      </c>
      <c r="I46" s="89">
        <v>12</v>
      </c>
      <c r="J46" s="63">
        <v>100</v>
      </c>
      <c r="K46" s="63">
        <v>5762</v>
      </c>
      <c r="L46" s="101">
        <f t="shared" si="3"/>
        <v>108.716981132075</v>
      </c>
      <c r="M46" s="62">
        <v>1500</v>
      </c>
      <c r="N46" s="62">
        <v>5300</v>
      </c>
      <c r="O46" s="101">
        <f t="shared" si="4"/>
        <v>100</v>
      </c>
      <c r="P46" s="64">
        <v>400</v>
      </c>
      <c r="Q46" s="64">
        <v>6062</v>
      </c>
      <c r="R46" s="101">
        <f t="shared" si="5"/>
        <v>114.377358490566</v>
      </c>
      <c r="S46" s="94"/>
      <c r="T46" s="49" t="s">
        <v>1283</v>
      </c>
      <c r="U46" s="92" t="s">
        <v>559</v>
      </c>
      <c r="V46" s="89" t="s">
        <v>560</v>
      </c>
      <c r="W46" s="48" t="s">
        <v>53</v>
      </c>
      <c r="X46" s="89" t="s">
        <v>1284</v>
      </c>
      <c r="Y46" s="89" t="s">
        <v>1284</v>
      </c>
      <c r="Z46" s="89" t="s">
        <v>127</v>
      </c>
      <c r="AA46" s="50" t="s">
        <v>206</v>
      </c>
      <c r="AB46" s="89" t="s">
        <v>495</v>
      </c>
    </row>
    <row r="47" s="77" customFormat="1" ht="74.25" customHeight="1" spans="1:28">
      <c r="A47" s="89">
        <v>40</v>
      </c>
      <c r="B47" s="92" t="s">
        <v>955</v>
      </c>
      <c r="C47" s="89" t="s">
        <v>210</v>
      </c>
      <c r="D47" s="89" t="s">
        <v>346</v>
      </c>
      <c r="E47" s="89" t="s">
        <v>575</v>
      </c>
      <c r="F47" s="89">
        <v>34940</v>
      </c>
      <c r="G47" s="89">
        <v>10500</v>
      </c>
      <c r="H47" s="93" t="s">
        <v>46</v>
      </c>
      <c r="I47" s="89" t="s">
        <v>46</v>
      </c>
      <c r="J47" s="60">
        <v>700</v>
      </c>
      <c r="K47" s="60">
        <v>28800</v>
      </c>
      <c r="L47" s="101">
        <f t="shared" si="3"/>
        <v>274.285714285714</v>
      </c>
      <c r="M47" s="62">
        <v>2682</v>
      </c>
      <c r="N47" s="62">
        <v>21376</v>
      </c>
      <c r="O47" s="101">
        <f t="shared" si="4"/>
        <v>203.580952380952</v>
      </c>
      <c r="P47" s="60">
        <v>820</v>
      </c>
      <c r="Q47" s="60">
        <v>21800</v>
      </c>
      <c r="R47" s="101">
        <f t="shared" si="5"/>
        <v>207.619047619048</v>
      </c>
      <c r="S47" s="94"/>
      <c r="T47" s="49" t="s">
        <v>1285</v>
      </c>
      <c r="U47" s="92" t="s">
        <v>578</v>
      </c>
      <c r="V47" s="89" t="s">
        <v>1286</v>
      </c>
      <c r="W47" s="48" t="s">
        <v>49</v>
      </c>
      <c r="X47" s="89" t="s">
        <v>1278</v>
      </c>
      <c r="Y47" s="89" t="s">
        <v>1278</v>
      </c>
      <c r="Z47" s="89" t="s">
        <v>127</v>
      </c>
      <c r="AA47" s="48" t="s">
        <v>841</v>
      </c>
      <c r="AB47" s="89" t="s">
        <v>495</v>
      </c>
    </row>
    <row r="48" s="77" customFormat="1" ht="30" customHeight="1" spans="1:28">
      <c r="A48" s="90" t="s">
        <v>1287</v>
      </c>
      <c r="B48" s="91"/>
      <c r="C48" s="88"/>
      <c r="D48" s="88"/>
      <c r="E48" s="88"/>
      <c r="F48" s="88">
        <f>SUM(F49:F52)</f>
        <v>1524706.37</v>
      </c>
      <c r="G48" s="88">
        <f>SUM(G49:G52)</f>
        <v>49000</v>
      </c>
      <c r="H48" s="88"/>
      <c r="I48" s="88"/>
      <c r="J48" s="88">
        <f t="shared" ref="J48:Q48" si="6">SUM(J49:J52)</f>
        <v>590</v>
      </c>
      <c r="K48" s="88">
        <f t="shared" si="6"/>
        <v>26266</v>
      </c>
      <c r="L48" s="88"/>
      <c r="M48" s="88">
        <f t="shared" si="6"/>
        <v>0</v>
      </c>
      <c r="N48" s="88">
        <f t="shared" si="6"/>
        <v>0</v>
      </c>
      <c r="O48" s="88"/>
      <c r="P48" s="88">
        <f t="shared" si="6"/>
        <v>590</v>
      </c>
      <c r="Q48" s="88">
        <f t="shared" si="6"/>
        <v>24766</v>
      </c>
      <c r="R48" s="100"/>
      <c r="S48" s="112"/>
      <c r="T48" s="113"/>
      <c r="U48" s="92"/>
      <c r="V48" s="89"/>
      <c r="W48" s="48"/>
      <c r="X48" s="89"/>
      <c r="Y48" s="89"/>
      <c r="Z48" s="89"/>
      <c r="AA48" s="48"/>
      <c r="AB48" s="89"/>
    </row>
    <row r="49" s="77" customFormat="1" ht="36" spans="1:28">
      <c r="A49" s="89">
        <v>41</v>
      </c>
      <c r="B49" s="92" t="s">
        <v>975</v>
      </c>
      <c r="C49" s="89" t="s">
        <v>210</v>
      </c>
      <c r="D49" s="89" t="s">
        <v>346</v>
      </c>
      <c r="E49" s="89" t="s">
        <v>1288</v>
      </c>
      <c r="F49" s="89">
        <v>49706.37</v>
      </c>
      <c r="G49" s="89">
        <v>20000</v>
      </c>
      <c r="H49" s="93">
        <v>6</v>
      </c>
      <c r="I49" s="89" t="s">
        <v>46</v>
      </c>
      <c r="J49" s="63">
        <v>150</v>
      </c>
      <c r="K49" s="63">
        <v>10200</v>
      </c>
      <c r="L49" s="101">
        <f t="shared" si="3"/>
        <v>51</v>
      </c>
      <c r="M49" s="105"/>
      <c r="N49" s="105"/>
      <c r="O49" s="101">
        <f t="shared" si="4"/>
        <v>0</v>
      </c>
      <c r="P49" s="48">
        <v>150</v>
      </c>
      <c r="Q49" s="48">
        <v>10200</v>
      </c>
      <c r="R49" s="101">
        <f t="shared" si="5"/>
        <v>51</v>
      </c>
      <c r="S49" s="94" t="s">
        <v>962</v>
      </c>
      <c r="T49" s="49" t="s">
        <v>1289</v>
      </c>
      <c r="U49" s="92" t="s">
        <v>585</v>
      </c>
      <c r="V49" s="89" t="s">
        <v>1290</v>
      </c>
      <c r="W49" s="48" t="s">
        <v>36</v>
      </c>
      <c r="X49" s="89" t="s">
        <v>543</v>
      </c>
      <c r="Y49" s="89" t="s">
        <v>543</v>
      </c>
      <c r="Z49" s="89" t="s">
        <v>127</v>
      </c>
      <c r="AA49" s="50" t="s">
        <v>206</v>
      </c>
      <c r="AB49" s="89" t="s">
        <v>355</v>
      </c>
    </row>
    <row r="50" s="77" customFormat="1" ht="54" customHeight="1" spans="1:28">
      <c r="A50" s="89">
        <v>42</v>
      </c>
      <c r="B50" s="92" t="s">
        <v>983</v>
      </c>
      <c r="C50" s="89" t="s">
        <v>590</v>
      </c>
      <c r="D50" s="89" t="s">
        <v>346</v>
      </c>
      <c r="E50" s="89" t="s">
        <v>1291</v>
      </c>
      <c r="F50" s="89">
        <v>1300000</v>
      </c>
      <c r="G50" s="89">
        <v>20000</v>
      </c>
      <c r="H50" s="93">
        <v>12</v>
      </c>
      <c r="I50" s="89" t="s">
        <v>46</v>
      </c>
      <c r="J50" s="60">
        <v>100</v>
      </c>
      <c r="K50" s="60">
        <v>12700</v>
      </c>
      <c r="L50" s="101">
        <f t="shared" si="3"/>
        <v>63.5</v>
      </c>
      <c r="M50" s="105"/>
      <c r="N50" s="105"/>
      <c r="O50" s="101">
        <f t="shared" si="4"/>
        <v>0</v>
      </c>
      <c r="P50" s="60">
        <v>100</v>
      </c>
      <c r="Q50" s="60">
        <v>11200</v>
      </c>
      <c r="R50" s="101">
        <f t="shared" si="5"/>
        <v>56</v>
      </c>
      <c r="S50" s="94"/>
      <c r="T50" s="49" t="s">
        <v>1292</v>
      </c>
      <c r="U50" s="92" t="s">
        <v>523</v>
      </c>
      <c r="V50" s="89" t="s">
        <v>524</v>
      </c>
      <c r="W50" s="48" t="s">
        <v>37</v>
      </c>
      <c r="X50" s="89" t="s">
        <v>1278</v>
      </c>
      <c r="Y50" s="89" t="s">
        <v>1278</v>
      </c>
      <c r="Z50" s="89" t="s">
        <v>127</v>
      </c>
      <c r="AA50" s="50" t="s">
        <v>841</v>
      </c>
      <c r="AB50" s="89" t="s">
        <v>495</v>
      </c>
    </row>
    <row r="51" s="77" customFormat="1" ht="36" spans="1:28">
      <c r="A51" s="89">
        <v>43</v>
      </c>
      <c r="B51" s="92" t="s">
        <v>991</v>
      </c>
      <c r="C51" s="89" t="s">
        <v>590</v>
      </c>
      <c r="D51" s="89" t="s">
        <v>346</v>
      </c>
      <c r="E51" s="89" t="s">
        <v>1242</v>
      </c>
      <c r="F51" s="89">
        <v>18000</v>
      </c>
      <c r="G51" s="89">
        <v>4000</v>
      </c>
      <c r="H51" s="93">
        <v>4</v>
      </c>
      <c r="I51" s="89" t="s">
        <v>46</v>
      </c>
      <c r="J51" s="60">
        <v>340</v>
      </c>
      <c r="K51" s="60">
        <v>3366</v>
      </c>
      <c r="L51" s="101">
        <f t="shared" si="3"/>
        <v>84.15</v>
      </c>
      <c r="M51" s="105"/>
      <c r="N51" s="105"/>
      <c r="O51" s="101">
        <f t="shared" si="4"/>
        <v>0</v>
      </c>
      <c r="P51" s="50">
        <v>340</v>
      </c>
      <c r="Q51" s="50">
        <v>3366</v>
      </c>
      <c r="R51" s="101">
        <f t="shared" si="5"/>
        <v>84.15</v>
      </c>
      <c r="S51" s="94" t="s">
        <v>992</v>
      </c>
      <c r="T51" s="49" t="s">
        <v>1293</v>
      </c>
      <c r="U51" s="92" t="s">
        <v>593</v>
      </c>
      <c r="V51" s="89" t="s">
        <v>1294</v>
      </c>
      <c r="W51" s="48" t="s">
        <v>38</v>
      </c>
      <c r="X51" s="89" t="s">
        <v>532</v>
      </c>
      <c r="Y51" s="89" t="s">
        <v>532</v>
      </c>
      <c r="Z51" s="89" t="s">
        <v>127</v>
      </c>
      <c r="AA51" s="48" t="s">
        <v>206</v>
      </c>
      <c r="AB51" s="89"/>
    </row>
    <row r="52" s="77" customFormat="1" ht="40.5" customHeight="1" spans="1:28">
      <c r="A52" s="89">
        <v>44</v>
      </c>
      <c r="B52" s="92" t="s">
        <v>1019</v>
      </c>
      <c r="C52" s="89" t="s">
        <v>590</v>
      </c>
      <c r="D52" s="89" t="s">
        <v>346</v>
      </c>
      <c r="E52" s="89" t="s">
        <v>1272</v>
      </c>
      <c r="F52" s="89">
        <v>157000</v>
      </c>
      <c r="G52" s="89">
        <v>5000</v>
      </c>
      <c r="H52" s="93">
        <v>12</v>
      </c>
      <c r="I52" s="89" t="s">
        <v>46</v>
      </c>
      <c r="J52" s="60">
        <v>0</v>
      </c>
      <c r="K52" s="60">
        <v>0</v>
      </c>
      <c r="L52" s="101">
        <f t="shared" si="3"/>
        <v>0</v>
      </c>
      <c r="M52" s="105"/>
      <c r="N52" s="105"/>
      <c r="O52" s="101">
        <f t="shared" si="4"/>
        <v>0</v>
      </c>
      <c r="P52" s="50">
        <v>0</v>
      </c>
      <c r="Q52" s="50">
        <v>0</v>
      </c>
      <c r="R52" s="101">
        <f t="shared" si="5"/>
        <v>0</v>
      </c>
      <c r="S52" s="94"/>
      <c r="T52" s="49" t="s">
        <v>1295</v>
      </c>
      <c r="U52" s="92" t="s">
        <v>572</v>
      </c>
      <c r="V52" s="89"/>
      <c r="W52" s="48" t="s">
        <v>42</v>
      </c>
      <c r="X52" s="89" t="s">
        <v>543</v>
      </c>
      <c r="Y52" s="89" t="s">
        <v>543</v>
      </c>
      <c r="Z52" s="89" t="s">
        <v>127</v>
      </c>
      <c r="AA52" s="48" t="s">
        <v>206</v>
      </c>
      <c r="AB52" s="89"/>
    </row>
    <row r="53" s="77" customFormat="1" ht="30" customHeight="1" spans="1:28">
      <c r="A53" s="90" t="s">
        <v>1296</v>
      </c>
      <c r="B53" s="91"/>
      <c r="C53" s="88"/>
      <c r="D53" s="88"/>
      <c r="E53" s="88"/>
      <c r="F53" s="88">
        <f>SUM(F54:F59)</f>
        <v>1293597</v>
      </c>
      <c r="G53" s="88">
        <f>SUM(G54:G59)</f>
        <v>200</v>
      </c>
      <c r="H53" s="88"/>
      <c r="I53" s="88"/>
      <c r="J53" s="88">
        <f t="shared" ref="J53:Q53" si="7">SUM(J54:J59)</f>
        <v>530</v>
      </c>
      <c r="K53" s="88">
        <f t="shared" si="7"/>
        <v>3825</v>
      </c>
      <c r="L53" s="88"/>
      <c r="M53" s="88">
        <f t="shared" si="7"/>
        <v>0</v>
      </c>
      <c r="N53" s="88">
        <f t="shared" si="7"/>
        <v>0</v>
      </c>
      <c r="O53" s="88"/>
      <c r="P53" s="88">
        <f t="shared" si="7"/>
        <v>530</v>
      </c>
      <c r="Q53" s="88">
        <f t="shared" si="7"/>
        <v>3825</v>
      </c>
      <c r="R53" s="100"/>
      <c r="S53" s="112"/>
      <c r="T53" s="113"/>
      <c r="U53" s="92"/>
      <c r="V53" s="89"/>
      <c r="W53" s="48"/>
      <c r="X53" s="89"/>
      <c r="Y53" s="89"/>
      <c r="Z53" s="89"/>
      <c r="AA53" s="48"/>
      <c r="AB53" s="89"/>
    </row>
    <row r="54" s="77" customFormat="1" ht="36" customHeight="1" spans="1:28">
      <c r="A54" s="89">
        <v>45</v>
      </c>
      <c r="B54" s="92" t="s">
        <v>1044</v>
      </c>
      <c r="C54" s="89" t="s">
        <v>272</v>
      </c>
      <c r="D54" s="89" t="s">
        <v>207</v>
      </c>
      <c r="E54" s="89" t="s">
        <v>584</v>
      </c>
      <c r="F54" s="89">
        <v>30000</v>
      </c>
      <c r="G54" s="89">
        <v>0</v>
      </c>
      <c r="H54" s="97" t="s">
        <v>46</v>
      </c>
      <c r="I54" s="97" t="s">
        <v>46</v>
      </c>
      <c r="J54" s="60">
        <v>0</v>
      </c>
      <c r="K54" s="60">
        <v>0</v>
      </c>
      <c r="L54" s="101" t="e">
        <f t="shared" si="3"/>
        <v>#DIV/0!</v>
      </c>
      <c r="M54" s="105"/>
      <c r="N54" s="105"/>
      <c r="O54" s="101" t="e">
        <f t="shared" si="4"/>
        <v>#DIV/0!</v>
      </c>
      <c r="P54" s="50">
        <v>0</v>
      </c>
      <c r="Q54" s="50">
        <v>0</v>
      </c>
      <c r="R54" s="101" t="e">
        <f t="shared" si="5"/>
        <v>#DIV/0!</v>
      </c>
      <c r="S54" s="94"/>
      <c r="T54" s="113" t="s">
        <v>1297</v>
      </c>
      <c r="U54" s="92" t="s">
        <v>294</v>
      </c>
      <c r="V54" s="89" t="s">
        <v>1298</v>
      </c>
      <c r="W54" s="48" t="s">
        <v>1196</v>
      </c>
      <c r="X54" s="89" t="s">
        <v>296</v>
      </c>
      <c r="Y54" s="89" t="s">
        <v>1179</v>
      </c>
      <c r="Z54" s="89" t="s">
        <v>112</v>
      </c>
      <c r="AA54" s="50" t="s">
        <v>206</v>
      </c>
      <c r="AB54" s="89" t="s">
        <v>207</v>
      </c>
    </row>
    <row r="55" s="77" customFormat="1" ht="40.5" customHeight="1" spans="1:28">
      <c r="A55" s="89">
        <v>46</v>
      </c>
      <c r="B55" s="92" t="s">
        <v>1045</v>
      </c>
      <c r="C55" s="89" t="s">
        <v>272</v>
      </c>
      <c r="D55" s="89" t="s">
        <v>346</v>
      </c>
      <c r="E55" s="89" t="s">
        <v>1299</v>
      </c>
      <c r="F55" s="89">
        <v>50000</v>
      </c>
      <c r="G55" s="89">
        <v>0</v>
      </c>
      <c r="H55" s="97" t="s">
        <v>46</v>
      </c>
      <c r="I55" s="97" t="s">
        <v>46</v>
      </c>
      <c r="J55" s="60">
        <v>0</v>
      </c>
      <c r="K55" s="60">
        <v>0</v>
      </c>
      <c r="L55" s="101" t="e">
        <f t="shared" si="3"/>
        <v>#DIV/0!</v>
      </c>
      <c r="M55" s="105"/>
      <c r="N55" s="105"/>
      <c r="O55" s="101" t="e">
        <f t="shared" si="4"/>
        <v>#DIV/0!</v>
      </c>
      <c r="P55" s="50">
        <v>0</v>
      </c>
      <c r="Q55" s="50">
        <v>0</v>
      </c>
      <c r="R55" s="101" t="e">
        <f t="shared" si="5"/>
        <v>#DIV/0!</v>
      </c>
      <c r="S55" s="94"/>
      <c r="T55" s="113" t="s">
        <v>1300</v>
      </c>
      <c r="U55" s="92"/>
      <c r="V55" s="89"/>
      <c r="W55" s="48" t="s">
        <v>1196</v>
      </c>
      <c r="X55" s="89"/>
      <c r="Y55" s="89"/>
      <c r="Z55" s="89"/>
      <c r="AA55" s="50" t="s">
        <v>206</v>
      </c>
      <c r="AB55" s="89"/>
    </row>
    <row r="56" s="77" customFormat="1" ht="36" customHeight="1" spans="1:28">
      <c r="A56" s="89">
        <v>47</v>
      </c>
      <c r="B56" s="92" t="s">
        <v>1046</v>
      </c>
      <c r="C56" s="89" t="s">
        <v>184</v>
      </c>
      <c r="D56" s="89" t="s">
        <v>185</v>
      </c>
      <c r="E56" s="89" t="s">
        <v>1301</v>
      </c>
      <c r="F56" s="89">
        <v>50000</v>
      </c>
      <c r="G56" s="89">
        <v>0</v>
      </c>
      <c r="H56" s="93" t="s">
        <v>46</v>
      </c>
      <c r="I56" s="93" t="s">
        <v>46</v>
      </c>
      <c r="J56" s="60">
        <v>530</v>
      </c>
      <c r="K56" s="60">
        <v>3765</v>
      </c>
      <c r="L56" s="101" t="e">
        <f t="shared" si="3"/>
        <v>#DIV/0!</v>
      </c>
      <c r="M56" s="105"/>
      <c r="N56" s="105"/>
      <c r="O56" s="101" t="e">
        <f t="shared" si="4"/>
        <v>#DIV/0!</v>
      </c>
      <c r="P56" s="50">
        <v>530</v>
      </c>
      <c r="Q56" s="50">
        <v>3765</v>
      </c>
      <c r="R56" s="101" t="e">
        <f t="shared" si="5"/>
        <v>#DIV/0!</v>
      </c>
      <c r="S56" s="89" t="s">
        <v>1302</v>
      </c>
      <c r="T56" s="52" t="s">
        <v>1303</v>
      </c>
      <c r="U56" s="92" t="s">
        <v>817</v>
      </c>
      <c r="V56" s="89" t="s">
        <v>818</v>
      </c>
      <c r="W56" s="48" t="s">
        <v>473</v>
      </c>
      <c r="X56" s="89" t="s">
        <v>820</v>
      </c>
      <c r="Y56" s="89" t="s">
        <v>1173</v>
      </c>
      <c r="Z56" s="89" t="s">
        <v>1304</v>
      </c>
      <c r="AA56" s="48" t="s">
        <v>206</v>
      </c>
      <c r="AB56" s="89" t="s">
        <v>355</v>
      </c>
    </row>
    <row r="57" s="77" customFormat="1" ht="89.25" customHeight="1" spans="1:28">
      <c r="A57" s="94">
        <v>48</v>
      </c>
      <c r="B57" s="92" t="s">
        <v>1055</v>
      </c>
      <c r="C57" s="89" t="s">
        <v>184</v>
      </c>
      <c r="D57" s="89" t="s">
        <v>273</v>
      </c>
      <c r="E57" s="89" t="s">
        <v>1301</v>
      </c>
      <c r="F57" s="89">
        <v>1050000</v>
      </c>
      <c r="G57" s="95">
        <v>0</v>
      </c>
      <c r="H57" s="93" t="s">
        <v>46</v>
      </c>
      <c r="I57" s="93" t="s">
        <v>46</v>
      </c>
      <c r="J57" s="106">
        <v>0</v>
      </c>
      <c r="K57" s="106">
        <v>0</v>
      </c>
      <c r="L57" s="101" t="e">
        <f t="shared" si="3"/>
        <v>#DIV/0!</v>
      </c>
      <c r="M57" s="105"/>
      <c r="N57" s="105"/>
      <c r="O57" s="101" t="e">
        <f t="shared" si="4"/>
        <v>#DIV/0!</v>
      </c>
      <c r="P57" s="50">
        <v>0</v>
      </c>
      <c r="Q57" s="50">
        <v>0</v>
      </c>
      <c r="R57" s="101" t="e">
        <f t="shared" si="5"/>
        <v>#DIV/0!</v>
      </c>
      <c r="S57" s="94"/>
      <c r="T57" s="114" t="s">
        <v>1305</v>
      </c>
      <c r="U57" s="92" t="s">
        <v>284</v>
      </c>
      <c r="V57" s="89" t="s">
        <v>285</v>
      </c>
      <c r="W57" s="50" t="s">
        <v>38</v>
      </c>
      <c r="X57" s="89" t="s">
        <v>1306</v>
      </c>
      <c r="Y57" s="89" t="s">
        <v>281</v>
      </c>
      <c r="Z57" s="89" t="s">
        <v>1213</v>
      </c>
      <c r="AA57" s="50" t="s">
        <v>206</v>
      </c>
      <c r="AB57" s="89"/>
    </row>
    <row r="58" ht="48" spans="1:28">
      <c r="A58" s="94">
        <v>49</v>
      </c>
      <c r="B58" s="92" t="s">
        <v>1056</v>
      </c>
      <c r="C58" s="89" t="s">
        <v>184</v>
      </c>
      <c r="D58" s="89" t="s">
        <v>197</v>
      </c>
      <c r="E58" s="89" t="s">
        <v>1307</v>
      </c>
      <c r="F58" s="89">
        <v>78597</v>
      </c>
      <c r="G58" s="89">
        <v>100</v>
      </c>
      <c r="H58" s="89" t="s">
        <v>46</v>
      </c>
      <c r="I58" s="89" t="s">
        <v>46</v>
      </c>
      <c r="J58" s="51">
        <v>0</v>
      </c>
      <c r="K58" s="51">
        <v>30</v>
      </c>
      <c r="L58" s="101">
        <f t="shared" si="3"/>
        <v>30</v>
      </c>
      <c r="M58" s="105"/>
      <c r="N58" s="105"/>
      <c r="O58" s="101">
        <f t="shared" si="4"/>
        <v>0</v>
      </c>
      <c r="P58" s="51">
        <v>0</v>
      </c>
      <c r="Q58" s="51">
        <v>30</v>
      </c>
      <c r="R58" s="101">
        <f t="shared" si="5"/>
        <v>30</v>
      </c>
      <c r="S58" s="94"/>
      <c r="T58" s="114" t="s">
        <v>1308</v>
      </c>
      <c r="U58" s="92" t="s">
        <v>1309</v>
      </c>
      <c r="V58" s="89" t="s">
        <v>1310</v>
      </c>
      <c r="W58" s="50" t="s">
        <v>336</v>
      </c>
      <c r="X58" s="89" t="s">
        <v>1306</v>
      </c>
      <c r="Y58" s="89" t="s">
        <v>281</v>
      </c>
      <c r="Z58" s="89" t="s">
        <v>1213</v>
      </c>
      <c r="AA58" s="50" t="s">
        <v>206</v>
      </c>
      <c r="AB58" s="118"/>
    </row>
    <row r="59" ht="33" customHeight="1" spans="1:27">
      <c r="A59" s="94">
        <v>50</v>
      </c>
      <c r="B59" s="92" t="s">
        <v>1057</v>
      </c>
      <c r="C59" s="98"/>
      <c r="D59" s="98"/>
      <c r="E59" s="89" t="s">
        <v>1307</v>
      </c>
      <c r="F59" s="89">
        <v>35000</v>
      </c>
      <c r="G59" s="89">
        <v>100</v>
      </c>
      <c r="H59" s="95" t="s">
        <v>46</v>
      </c>
      <c r="I59" s="94" t="s">
        <v>46</v>
      </c>
      <c r="J59" s="51">
        <v>0</v>
      </c>
      <c r="K59" s="51">
        <v>30</v>
      </c>
      <c r="L59" s="101">
        <f t="shared" si="3"/>
        <v>30</v>
      </c>
      <c r="M59" s="98"/>
      <c r="N59" s="98"/>
      <c r="O59" s="101">
        <f t="shared" si="4"/>
        <v>0</v>
      </c>
      <c r="P59" s="51">
        <v>0</v>
      </c>
      <c r="Q59" s="51">
        <v>30</v>
      </c>
      <c r="R59" s="101">
        <f t="shared" si="5"/>
        <v>30</v>
      </c>
      <c r="S59" s="98"/>
      <c r="T59" s="114" t="s">
        <v>1311</v>
      </c>
      <c r="U59" s="115"/>
      <c r="V59" s="98"/>
      <c r="W59" s="50" t="s">
        <v>336</v>
      </c>
      <c r="AA59" s="50" t="s">
        <v>206</v>
      </c>
    </row>
    <row r="60" spans="8:20">
      <c r="H60" s="99"/>
      <c r="I60" s="99"/>
      <c r="J60" s="99"/>
      <c r="K60" s="99"/>
      <c r="L60" s="99"/>
      <c r="M60" s="99"/>
      <c r="N60" s="99"/>
      <c r="O60" s="99"/>
      <c r="P60" s="99"/>
      <c r="Q60" s="99"/>
      <c r="R60" s="99"/>
      <c r="S60" s="99"/>
      <c r="T60" s="99"/>
    </row>
    <row r="61" spans="8:20">
      <c r="H61" s="99"/>
      <c r="I61" s="99"/>
      <c r="J61" s="99"/>
      <c r="K61" s="99"/>
      <c r="L61" s="99"/>
      <c r="M61" s="99"/>
      <c r="N61" s="99"/>
      <c r="O61" s="99"/>
      <c r="P61" s="99"/>
      <c r="Q61" s="99"/>
      <c r="R61" s="99"/>
      <c r="S61" s="99"/>
      <c r="T61" s="99"/>
    </row>
    <row r="62" spans="8:20">
      <c r="H62" s="99"/>
      <c r="I62" s="99"/>
      <c r="J62" s="99"/>
      <c r="K62" s="99"/>
      <c r="L62" s="99"/>
      <c r="M62" s="99"/>
      <c r="N62" s="99"/>
      <c r="O62" s="99"/>
      <c r="P62" s="99"/>
      <c r="Q62" s="99"/>
      <c r="R62" s="99"/>
      <c r="S62" s="99"/>
      <c r="T62" s="99"/>
    </row>
    <row r="63" spans="8:20">
      <c r="H63" s="99"/>
      <c r="I63" s="99"/>
      <c r="J63" s="99"/>
      <c r="K63" s="99"/>
      <c r="L63" s="99"/>
      <c r="M63" s="99"/>
      <c r="N63" s="99"/>
      <c r="O63" s="99"/>
      <c r="P63" s="99"/>
      <c r="Q63" s="99"/>
      <c r="R63" s="99"/>
      <c r="S63" s="99"/>
      <c r="T63" s="99"/>
    </row>
    <row r="64" spans="8:20">
      <c r="H64" s="99"/>
      <c r="I64" s="99"/>
      <c r="J64" s="99"/>
      <c r="K64" s="99"/>
      <c r="L64" s="99"/>
      <c r="M64" s="99"/>
      <c r="N64" s="99"/>
      <c r="O64" s="99"/>
      <c r="P64" s="99"/>
      <c r="Q64" s="99"/>
      <c r="R64" s="99"/>
      <c r="S64" s="99"/>
      <c r="T64" s="99"/>
    </row>
    <row r="65" spans="8:20">
      <c r="H65" s="99"/>
      <c r="I65" s="99"/>
      <c r="J65" s="99"/>
      <c r="K65" s="99"/>
      <c r="L65" s="99"/>
      <c r="M65" s="99"/>
      <c r="N65" s="99"/>
      <c r="O65" s="99"/>
      <c r="P65" s="99"/>
      <c r="Q65" s="99"/>
      <c r="R65" s="99"/>
      <c r="S65" s="99"/>
      <c r="T65" s="99"/>
    </row>
    <row r="66" spans="8:20">
      <c r="H66" s="99"/>
      <c r="I66" s="99"/>
      <c r="J66" s="99"/>
      <c r="K66" s="99"/>
      <c r="L66" s="99"/>
      <c r="M66" s="99"/>
      <c r="N66" s="99"/>
      <c r="O66" s="99"/>
      <c r="P66" s="99"/>
      <c r="Q66" s="99"/>
      <c r="R66" s="99"/>
      <c r="S66" s="99"/>
      <c r="T66" s="99"/>
    </row>
    <row r="67" spans="8:20">
      <c r="H67" s="99"/>
      <c r="I67" s="99"/>
      <c r="J67" s="99"/>
      <c r="K67" s="99"/>
      <c r="L67" s="99"/>
      <c r="M67" s="99"/>
      <c r="N67" s="99"/>
      <c r="O67" s="99"/>
      <c r="P67" s="99"/>
      <c r="Q67" s="99"/>
      <c r="R67" s="99"/>
      <c r="S67" s="99"/>
      <c r="T67" s="99"/>
    </row>
    <row r="68" spans="8:20">
      <c r="H68" s="99"/>
      <c r="I68" s="99"/>
      <c r="J68" s="99"/>
      <c r="K68" s="99"/>
      <c r="L68" s="99"/>
      <c r="M68" s="99"/>
      <c r="N68" s="99"/>
      <c r="O68" s="99"/>
      <c r="P68" s="99"/>
      <c r="Q68" s="99"/>
      <c r="R68" s="99"/>
      <c r="S68" s="99"/>
      <c r="T68" s="99"/>
    </row>
    <row r="69" spans="8:20">
      <c r="H69" s="99"/>
      <c r="I69" s="99"/>
      <c r="J69" s="99"/>
      <c r="K69" s="99"/>
      <c r="L69" s="99"/>
      <c r="M69" s="99"/>
      <c r="N69" s="99"/>
      <c r="O69" s="99"/>
      <c r="P69" s="99"/>
      <c r="Q69" s="99"/>
      <c r="R69" s="99"/>
      <c r="S69" s="99"/>
      <c r="T69" s="99"/>
    </row>
    <row r="70" spans="8:20">
      <c r="H70" s="99"/>
      <c r="I70" s="99"/>
      <c r="J70" s="99"/>
      <c r="K70" s="99"/>
      <c r="L70" s="99"/>
      <c r="M70" s="99"/>
      <c r="N70" s="99"/>
      <c r="O70" s="99"/>
      <c r="P70" s="99"/>
      <c r="Q70" s="99"/>
      <c r="R70" s="99"/>
      <c r="S70" s="99"/>
      <c r="T70" s="99"/>
    </row>
    <row r="71" spans="8:20">
      <c r="H71" s="99"/>
      <c r="I71" s="99"/>
      <c r="J71" s="99"/>
      <c r="K71" s="99"/>
      <c r="L71" s="99"/>
      <c r="M71" s="99"/>
      <c r="N71" s="99"/>
      <c r="O71" s="99"/>
      <c r="P71" s="99"/>
      <c r="Q71" s="99"/>
      <c r="R71" s="99"/>
      <c r="S71" s="99"/>
      <c r="T71" s="99"/>
    </row>
    <row r="72" spans="8:20">
      <c r="H72" s="99"/>
      <c r="I72" s="99"/>
      <c r="J72" s="99"/>
      <c r="K72" s="99"/>
      <c r="L72" s="99"/>
      <c r="M72" s="99"/>
      <c r="N72" s="99"/>
      <c r="O72" s="99"/>
      <c r="P72" s="99"/>
      <c r="Q72" s="99"/>
      <c r="R72" s="99"/>
      <c r="S72" s="99"/>
      <c r="T72" s="99"/>
    </row>
    <row r="73" spans="8:20">
      <c r="H73" s="99"/>
      <c r="I73" s="99"/>
      <c r="J73" s="99"/>
      <c r="K73" s="99"/>
      <c r="L73" s="99"/>
      <c r="M73" s="99"/>
      <c r="N73" s="99"/>
      <c r="O73" s="99"/>
      <c r="P73" s="99"/>
      <c r="Q73" s="99"/>
      <c r="R73" s="99"/>
      <c r="S73" s="99"/>
      <c r="T73" s="99"/>
    </row>
    <row r="74" spans="8:20">
      <c r="H74" s="99"/>
      <c r="I74" s="99"/>
      <c r="J74" s="99"/>
      <c r="K74" s="99"/>
      <c r="L74" s="99"/>
      <c r="M74" s="99"/>
      <c r="N74" s="99"/>
      <c r="O74" s="99"/>
      <c r="P74" s="99"/>
      <c r="Q74" s="99"/>
      <c r="R74" s="99"/>
      <c r="S74" s="99"/>
      <c r="T74" s="99"/>
    </row>
    <row r="75" spans="8:20">
      <c r="H75" s="99"/>
      <c r="I75" s="99"/>
      <c r="J75" s="99"/>
      <c r="K75" s="99"/>
      <c r="L75" s="99"/>
      <c r="M75" s="99"/>
      <c r="N75" s="99"/>
      <c r="O75" s="99"/>
      <c r="P75" s="99"/>
      <c r="Q75" s="99"/>
      <c r="R75" s="99"/>
      <c r="S75" s="99"/>
      <c r="T75" s="99"/>
    </row>
    <row r="76" spans="8:20">
      <c r="H76" s="99"/>
      <c r="I76" s="99"/>
      <c r="J76" s="99"/>
      <c r="K76" s="99"/>
      <c r="L76" s="99"/>
      <c r="M76" s="99"/>
      <c r="N76" s="99"/>
      <c r="O76" s="99"/>
      <c r="P76" s="99"/>
      <c r="Q76" s="99"/>
      <c r="R76" s="99"/>
      <c r="S76" s="99"/>
      <c r="T76" s="99"/>
    </row>
    <row r="77" spans="8:20">
      <c r="H77" s="99"/>
      <c r="I77" s="99"/>
      <c r="J77" s="99"/>
      <c r="K77" s="99"/>
      <c r="L77" s="99"/>
      <c r="M77" s="99"/>
      <c r="N77" s="99"/>
      <c r="O77" s="99"/>
      <c r="P77" s="99"/>
      <c r="Q77" s="99"/>
      <c r="R77" s="99"/>
      <c r="S77" s="99"/>
      <c r="T77" s="99"/>
    </row>
    <row r="78" spans="8:20">
      <c r="H78" s="99"/>
      <c r="I78" s="99"/>
      <c r="J78" s="99"/>
      <c r="K78" s="99"/>
      <c r="L78" s="99"/>
      <c r="M78" s="99"/>
      <c r="N78" s="99"/>
      <c r="O78" s="99"/>
      <c r="P78" s="99"/>
      <c r="Q78" s="99"/>
      <c r="R78" s="99"/>
      <c r="S78" s="99"/>
      <c r="T78" s="99"/>
    </row>
    <row r="79" spans="8:20">
      <c r="H79" s="99"/>
      <c r="I79" s="99"/>
      <c r="J79" s="99"/>
      <c r="K79" s="99"/>
      <c r="L79" s="99"/>
      <c r="M79" s="99"/>
      <c r="N79" s="99"/>
      <c r="O79" s="99"/>
      <c r="P79" s="99"/>
      <c r="Q79" s="99"/>
      <c r="R79" s="99"/>
      <c r="S79" s="99"/>
      <c r="T79" s="99"/>
    </row>
    <row r="80" spans="8:20">
      <c r="H80" s="99"/>
      <c r="I80" s="99"/>
      <c r="J80" s="99"/>
      <c r="K80" s="99"/>
      <c r="L80" s="99"/>
      <c r="M80" s="99"/>
      <c r="N80" s="99"/>
      <c r="O80" s="99"/>
      <c r="P80" s="99"/>
      <c r="Q80" s="99"/>
      <c r="R80" s="99"/>
      <c r="S80" s="99"/>
      <c r="T80" s="99"/>
    </row>
    <row r="81" spans="8:20">
      <c r="H81" s="99"/>
      <c r="I81" s="99"/>
      <c r="J81" s="99"/>
      <c r="K81" s="99"/>
      <c r="L81" s="99"/>
      <c r="M81" s="99"/>
      <c r="N81" s="99"/>
      <c r="O81" s="99"/>
      <c r="P81" s="99"/>
      <c r="Q81" s="99"/>
      <c r="R81" s="99"/>
      <c r="S81" s="99"/>
      <c r="T81" s="99"/>
    </row>
    <row r="82" spans="8:20">
      <c r="H82" s="99"/>
      <c r="I82" s="99"/>
      <c r="J82" s="99"/>
      <c r="K82" s="99"/>
      <c r="L82" s="99"/>
      <c r="M82" s="99"/>
      <c r="N82" s="99"/>
      <c r="O82" s="99"/>
      <c r="P82" s="99"/>
      <c r="Q82" s="99"/>
      <c r="R82" s="99"/>
      <c r="S82" s="99"/>
      <c r="T82" s="99"/>
    </row>
    <row r="83" spans="8:20">
      <c r="H83" s="99"/>
      <c r="I83" s="99"/>
      <c r="J83" s="99"/>
      <c r="K83" s="99"/>
      <c r="L83" s="99"/>
      <c r="M83" s="99"/>
      <c r="N83" s="99"/>
      <c r="O83" s="99"/>
      <c r="P83" s="99"/>
      <c r="Q83" s="99"/>
      <c r="R83" s="99"/>
      <c r="S83" s="99"/>
      <c r="T83" s="99"/>
    </row>
    <row r="84" spans="8:20">
      <c r="H84" s="99"/>
      <c r="I84" s="99"/>
      <c r="J84" s="99"/>
      <c r="K84" s="99"/>
      <c r="L84" s="99"/>
      <c r="M84" s="99"/>
      <c r="N84" s="99"/>
      <c r="O84" s="99"/>
      <c r="P84" s="99"/>
      <c r="Q84" s="99"/>
      <c r="R84" s="99"/>
      <c r="S84" s="99"/>
      <c r="T84" s="99"/>
    </row>
    <row r="85" spans="8:20">
      <c r="H85" s="99"/>
      <c r="I85" s="99"/>
      <c r="J85" s="99"/>
      <c r="K85" s="99"/>
      <c r="L85" s="99"/>
      <c r="M85" s="99"/>
      <c r="N85" s="99"/>
      <c r="O85" s="99"/>
      <c r="P85" s="99"/>
      <c r="Q85" s="99"/>
      <c r="R85" s="99"/>
      <c r="S85" s="99"/>
      <c r="T85" s="99"/>
    </row>
    <row r="86" spans="8:20">
      <c r="H86" s="99"/>
      <c r="I86" s="99"/>
      <c r="J86" s="99"/>
      <c r="K86" s="99"/>
      <c r="L86" s="99"/>
      <c r="M86" s="99"/>
      <c r="N86" s="99"/>
      <c r="O86" s="99"/>
      <c r="P86" s="99"/>
      <c r="Q86" s="99"/>
      <c r="R86" s="99"/>
      <c r="S86" s="99"/>
      <c r="T86" s="99"/>
    </row>
    <row r="87" spans="8:20">
      <c r="H87" s="99"/>
      <c r="I87" s="99"/>
      <c r="J87" s="99"/>
      <c r="K87" s="99"/>
      <c r="L87" s="99"/>
      <c r="M87" s="99"/>
      <c r="N87" s="99"/>
      <c r="O87" s="99"/>
      <c r="P87" s="99"/>
      <c r="Q87" s="99"/>
      <c r="R87" s="99"/>
      <c r="S87" s="99"/>
      <c r="T87" s="99"/>
    </row>
    <row r="88" spans="8:20">
      <c r="H88" s="99"/>
      <c r="I88" s="99"/>
      <c r="J88" s="99"/>
      <c r="K88" s="99"/>
      <c r="L88" s="99"/>
      <c r="M88" s="99"/>
      <c r="N88" s="99"/>
      <c r="O88" s="99"/>
      <c r="P88" s="99"/>
      <c r="Q88" s="99"/>
      <c r="R88" s="99"/>
      <c r="S88" s="99"/>
      <c r="T88" s="99"/>
    </row>
  </sheetData>
  <protectedRanges>
    <protectedRange password="CF7A" sqref="H58:I58 S58:S59 H59:I59 M59:N59" name="区域1_1"/>
    <protectedRange sqref="H43:I44 I41:I42 S41 S44" name="区域2_11_1"/>
    <protectedRange sqref="G41:G44" name="区域2_9_1_1"/>
    <protectedRange password="CF7A" sqref="H41:H42 I16 H21:I21 S21 S16 I19" name="区域1_1_3_3"/>
    <protectedRange password="CF7A" sqref="H45:I45 S45" name="区域1_1_3_4"/>
    <protectedRange password="CF7A" sqref="H28:I29 H25:I26 S25:S26 S28:S29" name="区域1_1_1_2"/>
    <protectedRange password="CF7A" sqref="S30:S31 H37:I37 S37 H30:I31" name="区域1_1_3_5"/>
    <protectedRange password="CF7A" sqref="S15 I15" name="区域1_1_3_7"/>
    <protectedRange sqref="G18" name="区域2_4_2_1_2_1"/>
    <protectedRange password="CF7A" sqref="H18:I18 S18" name="区域1_1_3_7_2_1"/>
    <protectedRange password="CF7A" sqref="H20:I20 S20" name="区域1_1_3_1"/>
    <protectedRange sqref="G8:I8 S8 G10:H11 S11 I10:I12 S10 S12" name="区域2_1"/>
    <protectedRange sqref="I13" name="区域2_1_2"/>
    <protectedRange password="CF7A" sqref="G15:I15 S15" name="区域1_5"/>
    <protectedRange password="CF7A" sqref="T21" name="区域1_1_3_7_10"/>
    <protectedRange password="CF7A" sqref="T22:T23" name="区域1_5_11"/>
    <protectedRange sqref="J17:K17" name="区域2_1_5"/>
    <protectedRange password="CF7A" sqref="J20:K20" name="区域1_1_3_1_2_1"/>
    <protectedRange password="CF7A" sqref="J22:K23" name="区域1_5_1"/>
    <protectedRange password="CF7A" sqref="J25:K25" name="区域1_1_3_1_1"/>
    <protectedRange password="CF7A" sqref="J38:K38" name="区域1_1_1_2_2"/>
    <protectedRange password="CF7A" sqref="T57" name="区域1_1_3"/>
    <protectedRange sqref="P12:Q14" name="区域2_1_6"/>
    <protectedRange sqref="P16:Q16" name="区域2_1_2_3"/>
    <protectedRange password="CF7A" sqref="P21:Q21" name="区域1_1_3_7_3"/>
    <protectedRange password="CF7A" sqref="P20:Q20" name="区域1_1_3_7_2_1_3"/>
    <protectedRange password="CF7A" sqref="P21:Q21" name="区域1_5_3"/>
    <protectedRange password="CF7A" sqref="P22:Q23" name="区域1_1_3_7_6"/>
    <protectedRange password="CF7A" sqref="P22:Q23" name="区域1_5_6"/>
    <protectedRange password="CF7A" sqref="P25:Q25" name="区域1_1_3_1_3"/>
    <protectedRange password="CF7A" sqref="P37:Q37" name="区域1_1_1_2_4"/>
    <protectedRange password="CF7A" sqref="P38:Q38" name="区域1_1_1_2_5"/>
    <protectedRange sqref="P47:Q47" name="区域2_11_1_2"/>
    <protectedRange password="CF7A" sqref="P57:Q59" name="区域1_1_6"/>
    <protectedRange sqref="J47:K47" name="区域2_11_1_1"/>
    <protectedRange sqref="J24:K24" name="区域1_1_3_3_1"/>
    <protectedRange sqref="J37:K38" name="区域1_1_1_2_1"/>
    <protectedRange sqref="J22:K23" name="区域1_1_3_7_1"/>
    <protectedRange sqref="J25:K25" name="区域1_1_3_1_2"/>
    <protectedRange sqref="J17:K17 J9:K14 P9:Q10" name="区域2_1_1"/>
    <protectedRange sqref="J18:K18" name="区域2_1_2_1"/>
    <protectedRange sqref="J22:K23" name="区域1_5_2"/>
    <protectedRange sqref="J20:K20" name="区域1_1_3_1_2_2"/>
    <protectedRange sqref="J56:K59 P56:Q56" name="区域1_1_1"/>
    <protectedRange sqref="T56" name="区域1_1_2"/>
    <protectedRange sqref="T58:T59" name="区域1_1_5"/>
    <protectedRange sqref="T37:T38" name="区域1_1_1_2_3"/>
    <protectedRange sqref="T20" name="区域1_1_3_7_2_1_1"/>
    <protectedRange sqref="T18" name="区域2_1_2_2"/>
    <protectedRange sqref="P24:Q24" name="区域1_1_3_3_2"/>
    <protectedRange sqref="T47" name="区域2_11_1_3"/>
    <protectedRange sqref="T37:T38" name="区域1_1_1_2_6"/>
    <protectedRange sqref="T21" name="区域1_1_3_7_2"/>
    <protectedRange sqref="T20" name="区域1_1_3_7_2_1_2"/>
    <protectedRange sqref="T17 T9:T14" name="区域2_1_3"/>
    <protectedRange sqref="T18" name="区域2_1_2_4"/>
    <protectedRange sqref="T21" name="区域1_5_4"/>
    <protectedRange sqref="S13" name="区域2_1_4"/>
    <protectedRange sqref="S14" name="区域2_1_7"/>
    <protectedRange sqref="S17" name="区域2_1_8"/>
    <protectedRange sqref="S19" name="区域2_1_9"/>
    <protectedRange sqref="S38" name="区域2_1_11"/>
    <protectedRange sqref="S42" name="区域2_1_12"/>
    <protectedRange sqref="S43" name="区域2_1_13"/>
    <protectedRange sqref="S22" name="区域1_1_3_7_4"/>
    <protectedRange sqref="S22" name="区域1_5_5"/>
    <protectedRange sqref="S40" name="区域1_1_3_5_1"/>
    <protectedRange sqref="P11:Q11" name="区域2_1_10"/>
  </protectedRanges>
  <autoFilter ref="A5:AB59">
    <extLst/>
  </autoFilter>
  <mergeCells count="36">
    <mergeCell ref="A1:AA1"/>
    <mergeCell ref="A2:E2"/>
    <mergeCell ref="G3:I3"/>
    <mergeCell ref="J3:L3"/>
    <mergeCell ref="M3:O3"/>
    <mergeCell ref="P3:R3"/>
    <mergeCell ref="H4:I4"/>
    <mergeCell ref="A6:D6"/>
    <mergeCell ref="A7:B7"/>
    <mergeCell ref="A48:B48"/>
    <mergeCell ref="A53:B53"/>
    <mergeCell ref="A3:A5"/>
    <mergeCell ref="B3:B5"/>
    <mergeCell ref="C3:C5"/>
    <mergeCell ref="D3:D5"/>
    <mergeCell ref="E3:E5"/>
    <mergeCell ref="F3:F5"/>
    <mergeCell ref="G4:G5"/>
    <mergeCell ref="J4:J5"/>
    <mergeCell ref="K4:K5"/>
    <mergeCell ref="L4:L5"/>
    <mergeCell ref="M4:M5"/>
    <mergeCell ref="N4:N5"/>
    <mergeCell ref="O4:O5"/>
    <mergeCell ref="P4:P5"/>
    <mergeCell ref="Q4:Q5"/>
    <mergeCell ref="R4:R5"/>
    <mergeCell ref="S3:S5"/>
    <mergeCell ref="T3:T5"/>
    <mergeCell ref="W3:W5"/>
    <mergeCell ref="X3:X5"/>
    <mergeCell ref="Y3:Y5"/>
    <mergeCell ref="Z3:Z5"/>
    <mergeCell ref="AA3:AA5"/>
    <mergeCell ref="AB3:AB5"/>
    <mergeCell ref="U3:V5"/>
  </mergeCells>
  <dataValidations count="1">
    <dataValidation type="list" allowBlank="1" showInputMessage="1" showErrorMessage="1" sqref="H8:I8 H10:H11 I10:I13 I41:I42 H43:I44">
      <formula1>"1,2,3,4,5,6,7,8,9,10,11,12,无"</formula1>
    </dataValidation>
  </dataValidations>
  <pageMargins left="0.31496062992126" right="0.31496062992126" top="0.354330708661417" bottom="0.551181102362205" header="0.31496062992126" footer="0.31496062992126"/>
  <pageSetup paperSize="9" scale="70" fitToHeight="0" orientation="landscape"/>
  <headerFooter>
    <oddFooter>&amp;C第 &amp;P 页，共 &amp;N 页</oddFooter>
  </headerFooter>
  <ignoredErrors>
    <ignoredError sqref="O6:O7 L6:L7" formula="1"/>
  </ignoredError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48"/>
  <sheetViews>
    <sheetView topLeftCell="A17" workbookViewId="0">
      <selection activeCell="Q15" sqref="Q15"/>
    </sheetView>
  </sheetViews>
  <sheetFormatPr defaultColWidth="8.75" defaultRowHeight="14.25"/>
  <cols>
    <col min="1" max="1" width="4.125" style="23" customWidth="1"/>
    <col min="2" max="2" width="17.375" style="37" customWidth="1"/>
    <col min="3" max="3" width="5" style="23" hidden="1" customWidth="1"/>
    <col min="4" max="4" width="4.625" style="23" hidden="1" customWidth="1"/>
    <col min="5" max="5" width="5.75" style="23" hidden="1" customWidth="1"/>
    <col min="6" max="6" width="9" style="23" customWidth="1"/>
    <col min="7" max="7" width="9.125" style="23" customWidth="1"/>
    <col min="8" max="9" width="6.625" style="38" customWidth="1"/>
    <col min="10" max="11" width="7.625" style="38" customWidth="1"/>
    <col min="12" max="12" width="8" style="38" customWidth="1"/>
    <col min="13" max="13" width="7.125" style="38" customWidth="1"/>
    <col min="14" max="14" width="7.625" style="38" customWidth="1"/>
    <col min="15" max="15" width="8" style="38" customWidth="1"/>
    <col min="16" max="18" width="7.625" style="38" customWidth="1"/>
    <col min="19" max="19" width="6.625" style="38" customWidth="1"/>
    <col min="20" max="20" width="40.625" style="38" customWidth="1"/>
    <col min="21" max="21" width="7.75" style="37" hidden="1" customWidth="1"/>
    <col min="22" max="22" width="11.75" style="23" hidden="1" customWidth="1"/>
    <col min="23" max="23" width="8.25" style="23" customWidth="1"/>
    <col min="24" max="24" width="7.625" style="23" hidden="1" customWidth="1"/>
    <col min="25" max="25" width="6.5" style="23" hidden="1" customWidth="1"/>
    <col min="26" max="26" width="6.75" style="39" hidden="1" customWidth="1"/>
    <col min="27" max="27" width="3.875" style="23" customWidth="1"/>
    <col min="28" max="28" width="5.625" style="40" hidden="1" customWidth="1"/>
    <col min="29" max="16384" width="8.75" style="24"/>
  </cols>
  <sheetData>
    <row r="1" ht="32.25" customHeight="1" spans="1:27">
      <c r="A1" s="1" t="s">
        <v>828</v>
      </c>
      <c r="B1" s="1"/>
      <c r="C1" s="1"/>
      <c r="D1" s="1"/>
      <c r="E1" s="1"/>
      <c r="F1" s="1"/>
      <c r="G1" s="1"/>
      <c r="H1" s="1"/>
      <c r="I1" s="1"/>
      <c r="J1" s="1"/>
      <c r="K1" s="1"/>
      <c r="L1" s="1"/>
      <c r="M1" s="1"/>
      <c r="N1" s="1"/>
      <c r="O1" s="1"/>
      <c r="P1" s="1"/>
      <c r="Q1" s="1"/>
      <c r="R1" s="1"/>
      <c r="S1" s="1"/>
      <c r="T1" s="1"/>
      <c r="U1" s="1"/>
      <c r="V1" s="1"/>
      <c r="W1" s="1"/>
      <c r="X1" s="1"/>
      <c r="Y1" s="1"/>
      <c r="Z1" s="1"/>
      <c r="AA1" s="1"/>
    </row>
    <row r="2" ht="21.75" customHeight="1" spans="1:28">
      <c r="A2" s="3" t="s">
        <v>139</v>
      </c>
      <c r="B2" s="3"/>
      <c r="C2" s="3"/>
      <c r="D2" s="3"/>
      <c r="E2" s="4"/>
      <c r="F2" s="4"/>
      <c r="G2" s="4"/>
      <c r="H2" s="4"/>
      <c r="I2" s="4"/>
      <c r="J2" s="4"/>
      <c r="K2" s="4"/>
      <c r="L2" s="4"/>
      <c r="M2" s="4"/>
      <c r="N2" s="4"/>
      <c r="O2" s="4"/>
      <c r="P2" s="4"/>
      <c r="Q2" s="4"/>
      <c r="R2" s="4"/>
      <c r="S2" s="4"/>
      <c r="T2" s="22"/>
      <c r="U2" s="66"/>
      <c r="V2" s="67"/>
      <c r="W2" s="4"/>
      <c r="X2" s="4"/>
      <c r="Y2" s="4"/>
      <c r="Z2" s="74"/>
      <c r="AA2" s="4"/>
      <c r="AB2" s="22"/>
    </row>
    <row r="3" ht="32.25" customHeight="1" spans="1:28">
      <c r="A3" s="41" t="s">
        <v>24</v>
      </c>
      <c r="B3" s="41" t="s">
        <v>59</v>
      </c>
      <c r="C3" s="41" t="s">
        <v>1183</v>
      </c>
      <c r="D3" s="41" t="s">
        <v>142</v>
      </c>
      <c r="E3" s="42" t="s">
        <v>1184</v>
      </c>
      <c r="F3" s="41" t="s">
        <v>146</v>
      </c>
      <c r="G3" s="41" t="s">
        <v>829</v>
      </c>
      <c r="H3" s="41"/>
      <c r="I3" s="41"/>
      <c r="J3" s="56" t="s">
        <v>1186</v>
      </c>
      <c r="K3" s="57"/>
      <c r="L3" s="58"/>
      <c r="M3" s="56" t="s">
        <v>1312</v>
      </c>
      <c r="N3" s="57"/>
      <c r="O3" s="58"/>
      <c r="P3" s="56" t="s">
        <v>830</v>
      </c>
      <c r="Q3" s="57"/>
      <c r="R3" s="58"/>
      <c r="S3" s="42" t="s">
        <v>831</v>
      </c>
      <c r="T3" s="42" t="s">
        <v>1189</v>
      </c>
      <c r="U3" s="27" t="s">
        <v>1190</v>
      </c>
      <c r="V3" s="28"/>
      <c r="W3" s="41" t="s">
        <v>832</v>
      </c>
      <c r="X3" s="41" t="s">
        <v>157</v>
      </c>
      <c r="Y3" s="41" t="s">
        <v>158</v>
      </c>
      <c r="Z3" s="48" t="s">
        <v>1191</v>
      </c>
      <c r="AA3" s="41" t="s">
        <v>6</v>
      </c>
      <c r="AB3" s="41" t="s">
        <v>160</v>
      </c>
    </row>
    <row r="4" ht="30.75" customHeight="1" spans="1:28">
      <c r="A4" s="41"/>
      <c r="B4" s="41"/>
      <c r="C4" s="41"/>
      <c r="D4" s="41"/>
      <c r="E4" s="43"/>
      <c r="F4" s="41"/>
      <c r="G4" s="41" t="s">
        <v>833</v>
      </c>
      <c r="H4" s="41" t="s">
        <v>163</v>
      </c>
      <c r="I4" s="41"/>
      <c r="J4" s="42" t="s">
        <v>834</v>
      </c>
      <c r="K4" s="42" t="s">
        <v>835</v>
      </c>
      <c r="L4" s="42" t="s">
        <v>836</v>
      </c>
      <c r="M4" s="42" t="s">
        <v>834</v>
      </c>
      <c r="N4" s="42" t="s">
        <v>835</v>
      </c>
      <c r="O4" s="42" t="s">
        <v>836</v>
      </c>
      <c r="P4" s="42" t="s">
        <v>834</v>
      </c>
      <c r="Q4" s="42" t="s">
        <v>835</v>
      </c>
      <c r="R4" s="42" t="s">
        <v>836</v>
      </c>
      <c r="S4" s="43"/>
      <c r="T4" s="43"/>
      <c r="U4" s="68"/>
      <c r="V4" s="69"/>
      <c r="W4" s="41"/>
      <c r="X4" s="41"/>
      <c r="Y4" s="41"/>
      <c r="Z4" s="48"/>
      <c r="AA4" s="41"/>
      <c r="AB4" s="41"/>
    </row>
    <row r="5" ht="44.25" customHeight="1" spans="1:28">
      <c r="A5" s="41"/>
      <c r="B5" s="41"/>
      <c r="C5" s="41"/>
      <c r="D5" s="41"/>
      <c r="E5" s="44"/>
      <c r="F5" s="41"/>
      <c r="G5" s="41"/>
      <c r="H5" s="41" t="s">
        <v>173</v>
      </c>
      <c r="I5" s="41" t="s">
        <v>174</v>
      </c>
      <c r="J5" s="44"/>
      <c r="K5" s="44"/>
      <c r="L5" s="44"/>
      <c r="M5" s="44"/>
      <c r="N5" s="44"/>
      <c r="O5" s="44"/>
      <c r="P5" s="44"/>
      <c r="Q5" s="44"/>
      <c r="R5" s="44"/>
      <c r="S5" s="44"/>
      <c r="T5" s="44"/>
      <c r="U5" s="70"/>
      <c r="V5" s="71"/>
      <c r="W5" s="41"/>
      <c r="X5" s="41"/>
      <c r="Y5" s="41"/>
      <c r="Z5" s="48"/>
      <c r="AA5" s="41"/>
      <c r="AB5" s="41"/>
    </row>
    <row r="6" s="36" customFormat="1" ht="27" customHeight="1" spans="1:28">
      <c r="A6" s="45" t="s">
        <v>1313</v>
      </c>
      <c r="B6" s="45"/>
      <c r="C6" s="45"/>
      <c r="D6" s="45"/>
      <c r="E6" s="45"/>
      <c r="F6" s="45">
        <f>F7+F20</f>
        <v>4183819</v>
      </c>
      <c r="G6" s="45">
        <f t="shared" ref="G6:K6" si="0">G7+G20</f>
        <v>587953</v>
      </c>
      <c r="H6" s="45">
        <f t="shared" si="0"/>
        <v>0</v>
      </c>
      <c r="I6" s="45">
        <f t="shared" si="0"/>
        <v>0</v>
      </c>
      <c r="J6" s="45">
        <f t="shared" si="0"/>
        <v>19185</v>
      </c>
      <c r="K6" s="45">
        <f t="shared" si="0"/>
        <v>679495.6</v>
      </c>
      <c r="L6" s="59">
        <f t="shared" ref="L6:L16" si="1">K6/G6*100</f>
        <v>115.569713905703</v>
      </c>
      <c r="M6" s="45">
        <f>M7+M20</f>
        <v>81022</v>
      </c>
      <c r="N6" s="45">
        <f>N7+N20</f>
        <v>595207</v>
      </c>
      <c r="O6" s="59">
        <f>N6/G6*100</f>
        <v>101.233772087225</v>
      </c>
      <c r="P6" s="45">
        <f>P7+P20</f>
        <v>28740</v>
      </c>
      <c r="Q6" s="45">
        <f>Q7+Q20</f>
        <v>655710.6</v>
      </c>
      <c r="R6" s="59">
        <f>Q6/G6*100</f>
        <v>111.524322522378</v>
      </c>
      <c r="S6" s="72"/>
      <c r="T6" s="48" t="s">
        <v>1314</v>
      </c>
      <c r="U6" s="49"/>
      <c r="V6" s="48"/>
      <c r="W6" s="48"/>
      <c r="X6" s="48"/>
      <c r="Y6" s="48"/>
      <c r="Z6" s="48"/>
      <c r="AA6" s="48"/>
      <c r="AB6" s="48"/>
    </row>
    <row r="7" s="36" customFormat="1" ht="27" customHeight="1" spans="1:28">
      <c r="A7" s="46" t="s">
        <v>1315</v>
      </c>
      <c r="B7" s="47"/>
      <c r="C7" s="48" t="s">
        <v>184</v>
      </c>
      <c r="D7" s="48" t="s">
        <v>346</v>
      </c>
      <c r="E7" s="45"/>
      <c r="F7" s="45">
        <f>SUM(F8:F19)</f>
        <v>2883819</v>
      </c>
      <c r="G7" s="45">
        <f>SUM(G8:G19)</f>
        <v>567953</v>
      </c>
      <c r="H7" s="45"/>
      <c r="I7" s="45"/>
      <c r="J7" s="45">
        <f>SUM(J8:J19)</f>
        <v>19085</v>
      </c>
      <c r="K7" s="45">
        <f>SUM(K8:K19)</f>
        <v>666795.6</v>
      </c>
      <c r="L7" s="59">
        <f t="shared" si="1"/>
        <v>117.403306259497</v>
      </c>
      <c r="M7" s="45">
        <f>SUM(M8:M19)</f>
        <v>81022</v>
      </c>
      <c r="N7" s="45">
        <f>SUM(N8:N19)</f>
        <v>595207</v>
      </c>
      <c r="O7" s="59">
        <f>N7/G7*100</f>
        <v>104.798636506894</v>
      </c>
      <c r="P7" s="45">
        <f>SUM(P8:P19)</f>
        <v>28640</v>
      </c>
      <c r="Q7" s="45">
        <f>SUM(Q8:Q19)</f>
        <v>644510.6</v>
      </c>
      <c r="R7" s="59">
        <f>Q7/G7*100</f>
        <v>113.479566090856</v>
      </c>
      <c r="S7" s="45"/>
      <c r="T7" s="73"/>
      <c r="U7" s="49" t="s">
        <v>654</v>
      </c>
      <c r="V7" s="48" t="s">
        <v>655</v>
      </c>
      <c r="W7" s="48"/>
      <c r="X7" s="50"/>
      <c r="Y7" s="48"/>
      <c r="Z7" s="48"/>
      <c r="AA7" s="50"/>
      <c r="AB7" s="48" t="s">
        <v>495</v>
      </c>
    </row>
    <row r="8" s="36" customFormat="1" ht="42" customHeight="1" spans="1:28">
      <c r="A8" s="48">
        <v>1</v>
      </c>
      <c r="B8" s="49" t="s">
        <v>839</v>
      </c>
      <c r="C8" s="48" t="s">
        <v>392</v>
      </c>
      <c r="D8" s="48" t="s">
        <v>346</v>
      </c>
      <c r="E8" s="48" t="s">
        <v>199</v>
      </c>
      <c r="F8" s="48">
        <v>30000</v>
      </c>
      <c r="G8" s="50">
        <v>3000</v>
      </c>
      <c r="H8" s="51" t="s">
        <v>46</v>
      </c>
      <c r="I8" s="54" t="s">
        <v>46</v>
      </c>
      <c r="J8" s="60">
        <v>240</v>
      </c>
      <c r="K8" s="60">
        <v>2500</v>
      </c>
      <c r="L8" s="61">
        <f t="shared" si="1"/>
        <v>83.3333333333333</v>
      </c>
      <c r="M8" s="62">
        <v>993</v>
      </c>
      <c r="N8" s="62">
        <v>5103</v>
      </c>
      <c r="O8" s="61">
        <f>N8/G8*100</f>
        <v>170.1</v>
      </c>
      <c r="P8" s="50">
        <v>240</v>
      </c>
      <c r="Q8" s="50">
        <v>2500</v>
      </c>
      <c r="R8" s="61">
        <f>Q8/G8*100</f>
        <v>83.3333333333333</v>
      </c>
      <c r="S8" s="48"/>
      <c r="T8" s="49" t="s">
        <v>1195</v>
      </c>
      <c r="U8" s="49" t="s">
        <v>1199</v>
      </c>
      <c r="V8" s="48" t="s">
        <v>1200</v>
      </c>
      <c r="W8" s="48" t="s">
        <v>1196</v>
      </c>
      <c r="X8" s="50" t="s">
        <v>1197</v>
      </c>
      <c r="Y8" s="50" t="s">
        <v>1174</v>
      </c>
      <c r="Z8" s="48" t="s">
        <v>94</v>
      </c>
      <c r="AA8" s="48" t="s">
        <v>841</v>
      </c>
      <c r="AB8" s="75"/>
    </row>
    <row r="9" s="36" customFormat="1" ht="45" customHeight="1" spans="1:28">
      <c r="A9" s="48">
        <v>2</v>
      </c>
      <c r="B9" s="52" t="s">
        <v>843</v>
      </c>
      <c r="C9" s="48" t="s">
        <v>272</v>
      </c>
      <c r="D9" s="48" t="s">
        <v>211</v>
      </c>
      <c r="E9" s="53" t="s">
        <v>575</v>
      </c>
      <c r="F9" s="53">
        <v>1085730</v>
      </c>
      <c r="G9" s="48">
        <v>195000</v>
      </c>
      <c r="H9" s="48" t="s">
        <v>46</v>
      </c>
      <c r="I9" s="48" t="s">
        <v>46</v>
      </c>
      <c r="J9" s="60">
        <v>2130</v>
      </c>
      <c r="K9" s="60">
        <v>296910</v>
      </c>
      <c r="L9" s="61">
        <f t="shared" si="1"/>
        <v>152.261538461538</v>
      </c>
      <c r="M9" s="62">
        <v>50819</v>
      </c>
      <c r="N9" s="62">
        <v>377813</v>
      </c>
      <c r="O9" s="61">
        <f t="shared" ref="O9:O16" si="2">N9/G9*100</f>
        <v>193.750256410256</v>
      </c>
      <c r="P9" s="60">
        <v>12130</v>
      </c>
      <c r="Q9" s="60">
        <v>276910</v>
      </c>
      <c r="R9" s="61">
        <f t="shared" ref="R9:R16" si="3">Q9/G9*100</f>
        <v>142.005128205128</v>
      </c>
      <c r="S9" s="48"/>
      <c r="T9" s="49" t="s">
        <v>1205</v>
      </c>
      <c r="U9" s="49" t="s">
        <v>1316</v>
      </c>
      <c r="V9" s="48" t="s">
        <v>1317</v>
      </c>
      <c r="W9" s="53" t="s">
        <v>473</v>
      </c>
      <c r="X9" s="53" t="s">
        <v>447</v>
      </c>
      <c r="Y9" s="53" t="s">
        <v>448</v>
      </c>
      <c r="Z9" s="48" t="s">
        <v>362</v>
      </c>
      <c r="AA9" s="50" t="s">
        <v>841</v>
      </c>
      <c r="AB9" s="48"/>
    </row>
    <row r="10" s="36" customFormat="1" ht="36.75" customHeight="1" spans="1:28">
      <c r="A10" s="48">
        <v>3</v>
      </c>
      <c r="B10" s="52" t="s">
        <v>844</v>
      </c>
      <c r="C10" s="48" t="s">
        <v>184</v>
      </c>
      <c r="D10" s="48" t="s">
        <v>273</v>
      </c>
      <c r="E10" s="53" t="s">
        <v>300</v>
      </c>
      <c r="F10" s="53">
        <v>68996</v>
      </c>
      <c r="G10" s="48">
        <v>46996</v>
      </c>
      <c r="H10" s="48" t="s">
        <v>46</v>
      </c>
      <c r="I10" s="48">
        <v>10</v>
      </c>
      <c r="J10" s="63">
        <v>0</v>
      </c>
      <c r="K10" s="63">
        <v>46996</v>
      </c>
      <c r="L10" s="61">
        <f t="shared" si="1"/>
        <v>100</v>
      </c>
      <c r="M10" s="62">
        <v>0</v>
      </c>
      <c r="N10" s="62">
        <v>36785</v>
      </c>
      <c r="O10" s="61">
        <f t="shared" si="2"/>
        <v>78.2726189462933</v>
      </c>
      <c r="P10" s="48">
        <v>0</v>
      </c>
      <c r="Q10" s="48">
        <v>46996</v>
      </c>
      <c r="R10" s="61">
        <f t="shared" si="3"/>
        <v>100</v>
      </c>
      <c r="S10" s="48" t="s">
        <v>845</v>
      </c>
      <c r="T10" s="49" t="s">
        <v>1206</v>
      </c>
      <c r="U10" s="49" t="s">
        <v>1318</v>
      </c>
      <c r="V10" s="48" t="s">
        <v>1319</v>
      </c>
      <c r="W10" s="53" t="s">
        <v>473</v>
      </c>
      <c r="X10" s="53" t="s">
        <v>447</v>
      </c>
      <c r="Y10" s="53" t="s">
        <v>448</v>
      </c>
      <c r="Z10" s="48" t="s">
        <v>362</v>
      </c>
      <c r="AA10" s="50" t="s">
        <v>841</v>
      </c>
      <c r="AB10" s="48"/>
    </row>
    <row r="11" s="36" customFormat="1" ht="36.75" customHeight="1" spans="1:28">
      <c r="A11" s="48">
        <v>4</v>
      </c>
      <c r="B11" s="52" t="s">
        <v>846</v>
      </c>
      <c r="C11" s="48" t="s">
        <v>184</v>
      </c>
      <c r="D11" s="48" t="s">
        <v>273</v>
      </c>
      <c r="E11" s="53" t="s">
        <v>822</v>
      </c>
      <c r="F11" s="53">
        <v>25069</v>
      </c>
      <c r="G11" s="48">
        <v>20069</v>
      </c>
      <c r="H11" s="48" t="s">
        <v>46</v>
      </c>
      <c r="I11" s="48">
        <v>12</v>
      </c>
      <c r="J11" s="63">
        <v>0</v>
      </c>
      <c r="K11" s="63">
        <v>20069</v>
      </c>
      <c r="L11" s="61">
        <f t="shared" si="1"/>
        <v>100</v>
      </c>
      <c r="M11" s="62">
        <v>0</v>
      </c>
      <c r="N11" s="62">
        <v>0</v>
      </c>
      <c r="O11" s="61">
        <f t="shared" si="2"/>
        <v>0</v>
      </c>
      <c r="P11" s="48">
        <v>0</v>
      </c>
      <c r="Q11" s="48">
        <v>20369</v>
      </c>
      <c r="R11" s="61">
        <f t="shared" si="3"/>
        <v>101.494842792366</v>
      </c>
      <c r="S11" s="48" t="s">
        <v>845</v>
      </c>
      <c r="T11" s="49" t="s">
        <v>1206</v>
      </c>
      <c r="U11" s="48" t="s">
        <v>1320</v>
      </c>
      <c r="V11" s="48" t="s">
        <v>1321</v>
      </c>
      <c r="W11" s="53" t="s">
        <v>473</v>
      </c>
      <c r="X11" s="53" t="s">
        <v>447</v>
      </c>
      <c r="Y11" s="53" t="s">
        <v>448</v>
      </c>
      <c r="Z11" s="48" t="s">
        <v>362</v>
      </c>
      <c r="AA11" s="50" t="s">
        <v>841</v>
      </c>
      <c r="AB11" s="48"/>
    </row>
    <row r="12" s="36" customFormat="1" ht="42" customHeight="1" spans="1:28">
      <c r="A12" s="48">
        <v>5</v>
      </c>
      <c r="B12" s="52" t="s">
        <v>848</v>
      </c>
      <c r="C12" s="48" t="s">
        <v>210</v>
      </c>
      <c r="D12" s="48"/>
      <c r="E12" s="53" t="s">
        <v>199</v>
      </c>
      <c r="F12" s="53">
        <v>108000</v>
      </c>
      <c r="G12" s="48">
        <v>6000</v>
      </c>
      <c r="H12" s="48" t="s">
        <v>46</v>
      </c>
      <c r="I12" s="48">
        <v>12</v>
      </c>
      <c r="J12" s="63">
        <v>515</v>
      </c>
      <c r="K12" s="63">
        <v>5100</v>
      </c>
      <c r="L12" s="61">
        <f t="shared" si="1"/>
        <v>85</v>
      </c>
      <c r="M12" s="62">
        <v>120</v>
      </c>
      <c r="N12" s="62">
        <v>1920</v>
      </c>
      <c r="O12" s="61">
        <f t="shared" si="2"/>
        <v>32</v>
      </c>
      <c r="P12" s="64">
        <v>560</v>
      </c>
      <c r="Q12" s="64">
        <v>5875</v>
      </c>
      <c r="R12" s="61">
        <f t="shared" si="3"/>
        <v>97.9166666666667</v>
      </c>
      <c r="S12" s="48"/>
      <c r="T12" s="49" t="s">
        <v>1211</v>
      </c>
      <c r="U12" s="48"/>
      <c r="V12" s="48"/>
      <c r="W12" s="53" t="s">
        <v>473</v>
      </c>
      <c r="X12" s="53"/>
      <c r="Y12" s="53"/>
      <c r="Z12" s="48"/>
      <c r="AA12" s="50" t="s">
        <v>841</v>
      </c>
      <c r="AB12" s="48"/>
    </row>
    <row r="13" s="36" customFormat="1" ht="144" spans="1:28">
      <c r="A13" s="48">
        <v>6</v>
      </c>
      <c r="B13" s="49" t="s">
        <v>849</v>
      </c>
      <c r="C13" s="48" t="s">
        <v>184</v>
      </c>
      <c r="D13" s="48" t="s">
        <v>185</v>
      </c>
      <c r="E13" s="48" t="s">
        <v>300</v>
      </c>
      <c r="F13" s="48">
        <v>203816</v>
      </c>
      <c r="G13" s="48">
        <v>20000</v>
      </c>
      <c r="H13" s="54" t="s">
        <v>46</v>
      </c>
      <c r="I13" s="48" t="s">
        <v>46</v>
      </c>
      <c r="J13" s="63">
        <v>1820</v>
      </c>
      <c r="K13" s="63">
        <v>16990</v>
      </c>
      <c r="L13" s="61">
        <f t="shared" si="1"/>
        <v>84.95</v>
      </c>
      <c r="M13" s="62">
        <v>7136</v>
      </c>
      <c r="N13" s="62">
        <v>10205</v>
      </c>
      <c r="O13" s="61">
        <f t="shared" si="2"/>
        <v>51.025</v>
      </c>
      <c r="P13" s="48">
        <v>1820</v>
      </c>
      <c r="Q13" s="48">
        <v>16990</v>
      </c>
      <c r="R13" s="61">
        <f t="shared" si="3"/>
        <v>84.95</v>
      </c>
      <c r="S13" s="48"/>
      <c r="T13" s="49" t="s">
        <v>1215</v>
      </c>
      <c r="U13" s="49" t="s">
        <v>746</v>
      </c>
      <c r="V13" s="48" t="s">
        <v>747</v>
      </c>
      <c r="W13" s="48" t="s">
        <v>473</v>
      </c>
      <c r="X13" s="48" t="s">
        <v>425</v>
      </c>
      <c r="Y13" s="48" t="s">
        <v>827</v>
      </c>
      <c r="Z13" s="48" t="s">
        <v>100</v>
      </c>
      <c r="AA13" s="48" t="s">
        <v>841</v>
      </c>
      <c r="AB13" s="48"/>
    </row>
    <row r="14" s="36" customFormat="1" ht="45" customHeight="1" spans="1:28">
      <c r="A14" s="48">
        <v>7</v>
      </c>
      <c r="B14" s="49" t="s">
        <v>850</v>
      </c>
      <c r="C14" s="48" t="s">
        <v>184</v>
      </c>
      <c r="D14" s="48" t="s">
        <v>346</v>
      </c>
      <c r="E14" s="48" t="s">
        <v>1210</v>
      </c>
      <c r="F14" s="48">
        <v>300000</v>
      </c>
      <c r="G14" s="48">
        <v>127700</v>
      </c>
      <c r="H14" s="51" t="s">
        <v>46</v>
      </c>
      <c r="I14" s="51">
        <v>9</v>
      </c>
      <c r="J14" s="63">
        <v>0</v>
      </c>
      <c r="K14" s="63">
        <v>127700</v>
      </c>
      <c r="L14" s="61">
        <f t="shared" si="1"/>
        <v>100</v>
      </c>
      <c r="M14" s="62">
        <v>5711</v>
      </c>
      <c r="N14" s="62">
        <v>22687</v>
      </c>
      <c r="O14" s="61">
        <f t="shared" si="2"/>
        <v>17.7658574784652</v>
      </c>
      <c r="P14" s="48">
        <v>0</v>
      </c>
      <c r="Q14" s="48">
        <v>127700</v>
      </c>
      <c r="R14" s="61">
        <f t="shared" si="3"/>
        <v>100</v>
      </c>
      <c r="S14" s="48" t="s">
        <v>845</v>
      </c>
      <c r="T14" s="49" t="s">
        <v>1217</v>
      </c>
      <c r="U14" s="49" t="s">
        <v>729</v>
      </c>
      <c r="V14" s="48" t="s">
        <v>1207</v>
      </c>
      <c r="W14" s="48" t="s">
        <v>473</v>
      </c>
      <c r="X14" s="48" t="s">
        <v>381</v>
      </c>
      <c r="Y14" s="48" t="s">
        <v>1175</v>
      </c>
      <c r="Z14" s="48" t="s">
        <v>1208</v>
      </c>
      <c r="AA14" s="50" t="s">
        <v>841</v>
      </c>
      <c r="AB14" s="48"/>
    </row>
    <row r="15" s="36" customFormat="1" ht="53.25" customHeight="1" spans="1:28">
      <c r="A15" s="48">
        <v>8</v>
      </c>
      <c r="B15" s="49" t="s">
        <v>851</v>
      </c>
      <c r="C15" s="48" t="s">
        <v>184</v>
      </c>
      <c r="D15" s="48" t="s">
        <v>197</v>
      </c>
      <c r="E15" s="48" t="s">
        <v>1214</v>
      </c>
      <c r="F15" s="48">
        <v>450000</v>
      </c>
      <c r="G15" s="48">
        <v>91500</v>
      </c>
      <c r="H15" s="54" t="s">
        <v>46</v>
      </c>
      <c r="I15" s="48">
        <v>12</v>
      </c>
      <c r="J15" s="60">
        <v>9060</v>
      </c>
      <c r="K15" s="60">
        <v>84150</v>
      </c>
      <c r="L15" s="61">
        <f t="shared" si="1"/>
        <v>91.9672131147541</v>
      </c>
      <c r="M15" s="62">
        <v>9422</v>
      </c>
      <c r="N15" s="62">
        <v>83043</v>
      </c>
      <c r="O15" s="61">
        <f t="shared" si="2"/>
        <v>90.7573770491803</v>
      </c>
      <c r="P15" s="50">
        <v>9060</v>
      </c>
      <c r="Q15" s="50">
        <v>84150</v>
      </c>
      <c r="R15" s="61">
        <f t="shared" si="3"/>
        <v>91.9672131147541</v>
      </c>
      <c r="S15" s="48"/>
      <c r="T15" s="49" t="s">
        <v>1220</v>
      </c>
      <c r="U15" s="49" t="s">
        <v>1322</v>
      </c>
      <c r="V15" s="48" t="s">
        <v>1323</v>
      </c>
      <c r="W15" s="48" t="s">
        <v>473</v>
      </c>
      <c r="X15" s="48" t="s">
        <v>381</v>
      </c>
      <c r="Y15" s="48" t="s">
        <v>1175</v>
      </c>
      <c r="Z15" s="48" t="s">
        <v>1208</v>
      </c>
      <c r="AA15" s="50" t="s">
        <v>841</v>
      </c>
      <c r="AB15" s="48"/>
    </row>
    <row r="16" s="36" customFormat="1" ht="36" customHeight="1" spans="1:28">
      <c r="A16" s="48">
        <v>9</v>
      </c>
      <c r="B16" s="49" t="s">
        <v>872</v>
      </c>
      <c r="C16" s="48" t="s">
        <v>272</v>
      </c>
      <c r="D16" s="48" t="s">
        <v>346</v>
      </c>
      <c r="E16" s="48" t="s">
        <v>239</v>
      </c>
      <c r="F16" s="48">
        <v>300000</v>
      </c>
      <c r="G16" s="48">
        <v>22000</v>
      </c>
      <c r="H16" s="54" t="s">
        <v>46</v>
      </c>
      <c r="I16" s="48" t="s">
        <v>46</v>
      </c>
      <c r="J16" s="60">
        <v>2500</v>
      </c>
      <c r="K16" s="60">
        <v>18500</v>
      </c>
      <c r="L16" s="61">
        <f t="shared" si="1"/>
        <v>84.0909090909091</v>
      </c>
      <c r="M16" s="62">
        <v>1901</v>
      </c>
      <c r="N16" s="62">
        <v>19515</v>
      </c>
      <c r="O16" s="61">
        <f t="shared" si="2"/>
        <v>88.7045454545455</v>
      </c>
      <c r="P16" s="65">
        <v>1950</v>
      </c>
      <c r="Q16" s="65">
        <v>19500</v>
      </c>
      <c r="R16" s="61">
        <f t="shared" si="3"/>
        <v>88.6363636363636</v>
      </c>
      <c r="S16" s="48"/>
      <c r="T16" s="49" t="s">
        <v>1236</v>
      </c>
      <c r="U16" s="49" t="s">
        <v>668</v>
      </c>
      <c r="V16" s="48" t="s">
        <v>669</v>
      </c>
      <c r="W16" s="48" t="s">
        <v>37</v>
      </c>
      <c r="X16" s="50" t="s">
        <v>1216</v>
      </c>
      <c r="Y16" s="48" t="s">
        <v>465</v>
      </c>
      <c r="Z16" s="48" t="s">
        <v>1101</v>
      </c>
      <c r="AA16" s="50" t="s">
        <v>841</v>
      </c>
      <c r="AB16" s="76" t="s">
        <v>355</v>
      </c>
    </row>
    <row r="17" s="36" customFormat="1" ht="203.25" customHeight="1" spans="1:28">
      <c r="A17" s="48">
        <v>10</v>
      </c>
      <c r="B17" s="49" t="s">
        <v>939</v>
      </c>
      <c r="C17" s="48" t="s">
        <v>272</v>
      </c>
      <c r="D17" s="48" t="s">
        <v>346</v>
      </c>
      <c r="E17" s="48" t="s">
        <v>1214</v>
      </c>
      <c r="F17" s="48">
        <v>205188</v>
      </c>
      <c r="G17" s="48">
        <v>15188</v>
      </c>
      <c r="H17" s="48" t="s">
        <v>46</v>
      </c>
      <c r="I17" s="48">
        <v>12</v>
      </c>
      <c r="J17" s="60">
        <v>1500</v>
      </c>
      <c r="K17" s="60">
        <v>12100</v>
      </c>
      <c r="L17" s="61">
        <f t="shared" ref="L17:L20" si="4">K17/G17*100</f>
        <v>79.6681590729523</v>
      </c>
      <c r="M17" s="62">
        <v>1300</v>
      </c>
      <c r="N17" s="62">
        <v>10600</v>
      </c>
      <c r="O17" s="61">
        <f t="shared" ref="O17:O20" si="5">N17/G17*100</f>
        <v>69.7919410060574</v>
      </c>
      <c r="P17" s="65">
        <v>1500</v>
      </c>
      <c r="Q17" s="65">
        <v>13200</v>
      </c>
      <c r="R17" s="61">
        <f t="shared" ref="R17:R20" si="6">Q17/G17*100</f>
        <v>86.9107189886753</v>
      </c>
      <c r="S17" s="48"/>
      <c r="T17" s="49" t="s">
        <v>1281</v>
      </c>
      <c r="U17" s="49" t="s">
        <v>395</v>
      </c>
      <c r="V17" s="48" t="s">
        <v>396</v>
      </c>
      <c r="W17" s="48" t="s">
        <v>940</v>
      </c>
      <c r="X17" s="48" t="s">
        <v>398</v>
      </c>
      <c r="Y17" s="48" t="s">
        <v>399</v>
      </c>
      <c r="Z17" s="48" t="s">
        <v>1271</v>
      </c>
      <c r="AA17" s="50" t="s">
        <v>841</v>
      </c>
      <c r="AB17" s="76"/>
    </row>
    <row r="18" s="36" customFormat="1" ht="321" customHeight="1" spans="1:28">
      <c r="A18" s="48">
        <v>11</v>
      </c>
      <c r="B18" s="49" t="s">
        <v>743</v>
      </c>
      <c r="C18" s="48" t="s">
        <v>184</v>
      </c>
      <c r="D18" s="48" t="s">
        <v>346</v>
      </c>
      <c r="E18" s="48" t="s">
        <v>187</v>
      </c>
      <c r="F18" s="48">
        <v>72080</v>
      </c>
      <c r="G18" s="48">
        <v>10000</v>
      </c>
      <c r="H18" s="48" t="s">
        <v>46</v>
      </c>
      <c r="I18" s="48" t="s">
        <v>46</v>
      </c>
      <c r="J18" s="63">
        <v>620</v>
      </c>
      <c r="K18" s="63">
        <v>6980.6</v>
      </c>
      <c r="L18" s="61">
        <f t="shared" si="4"/>
        <v>69.806</v>
      </c>
      <c r="M18" s="62">
        <v>938</v>
      </c>
      <c r="N18" s="62">
        <v>6160</v>
      </c>
      <c r="O18" s="61">
        <f t="shared" si="5"/>
        <v>61.6</v>
      </c>
      <c r="P18" s="65">
        <v>560</v>
      </c>
      <c r="Q18" s="65">
        <v>8520.6</v>
      </c>
      <c r="R18" s="61">
        <f t="shared" si="6"/>
        <v>85.206</v>
      </c>
      <c r="S18" s="48"/>
      <c r="T18" s="49" t="s">
        <v>1282</v>
      </c>
      <c r="U18" s="49" t="s">
        <v>406</v>
      </c>
      <c r="V18" s="48" t="s">
        <v>1275</v>
      </c>
      <c r="W18" s="48" t="s">
        <v>941</v>
      </c>
      <c r="X18" s="48" t="s">
        <v>398</v>
      </c>
      <c r="Y18" s="48" t="s">
        <v>399</v>
      </c>
      <c r="Z18" s="48" t="s">
        <v>1271</v>
      </c>
      <c r="AA18" s="50" t="s">
        <v>841</v>
      </c>
      <c r="AB18" s="48" t="s">
        <v>355</v>
      </c>
    </row>
    <row r="19" s="36" customFormat="1" ht="99" customHeight="1" spans="1:28">
      <c r="A19" s="48">
        <v>12</v>
      </c>
      <c r="B19" s="49" t="s">
        <v>955</v>
      </c>
      <c r="C19" s="48"/>
      <c r="D19" s="48"/>
      <c r="E19" s="48" t="s">
        <v>1288</v>
      </c>
      <c r="F19" s="48">
        <v>34940</v>
      </c>
      <c r="G19" s="48">
        <v>10500</v>
      </c>
      <c r="H19" s="48" t="s">
        <v>46</v>
      </c>
      <c r="I19" s="48" t="s">
        <v>46</v>
      </c>
      <c r="J19" s="60">
        <v>700</v>
      </c>
      <c r="K19" s="60">
        <v>28800</v>
      </c>
      <c r="L19" s="61">
        <f t="shared" si="4"/>
        <v>274.285714285714</v>
      </c>
      <c r="M19" s="62">
        <v>2682</v>
      </c>
      <c r="N19" s="62">
        <v>21376</v>
      </c>
      <c r="O19" s="61">
        <f t="shared" si="5"/>
        <v>203.580952380952</v>
      </c>
      <c r="P19" s="60">
        <v>820</v>
      </c>
      <c r="Q19" s="60">
        <v>21800</v>
      </c>
      <c r="R19" s="61">
        <f t="shared" si="6"/>
        <v>207.619047619048</v>
      </c>
      <c r="S19" s="48"/>
      <c r="T19" s="49" t="s">
        <v>1285</v>
      </c>
      <c r="U19" s="49"/>
      <c r="V19" s="48"/>
      <c r="W19" s="48" t="s">
        <v>49</v>
      </c>
      <c r="X19" s="48"/>
      <c r="Y19" s="48"/>
      <c r="Z19" s="48"/>
      <c r="AA19" s="48" t="s">
        <v>841</v>
      </c>
      <c r="AB19" s="48"/>
    </row>
    <row r="20" s="36" customFormat="1" ht="30" customHeight="1" spans="1:28">
      <c r="A20" s="46" t="s">
        <v>1324</v>
      </c>
      <c r="B20" s="47"/>
      <c r="C20" s="45" t="s">
        <v>184</v>
      </c>
      <c r="D20" s="45" t="s">
        <v>346</v>
      </c>
      <c r="E20" s="45"/>
      <c r="F20" s="45">
        <f>SUM(F21:F21)</f>
        <v>1300000</v>
      </c>
      <c r="G20" s="45">
        <f>SUM(G21:G21)</f>
        <v>20000</v>
      </c>
      <c r="H20" s="45"/>
      <c r="I20" s="45"/>
      <c r="J20" s="45">
        <f>SUM(J21:J21)</f>
        <v>100</v>
      </c>
      <c r="K20" s="45">
        <f>SUM(K21:K21)</f>
        <v>12700</v>
      </c>
      <c r="L20" s="59">
        <f t="shared" si="4"/>
        <v>63.5</v>
      </c>
      <c r="M20" s="45">
        <f>SUM(M21:M21)</f>
        <v>0</v>
      </c>
      <c r="N20" s="45">
        <f>SUM(N21:N21)</f>
        <v>0</v>
      </c>
      <c r="O20" s="59">
        <f t="shared" si="5"/>
        <v>0</v>
      </c>
      <c r="P20" s="45">
        <f>SUM(P21:P21)</f>
        <v>100</v>
      </c>
      <c r="Q20" s="45">
        <f>SUM(Q21:Q21)</f>
        <v>11200</v>
      </c>
      <c r="R20" s="59">
        <f t="shared" si="6"/>
        <v>56</v>
      </c>
      <c r="S20" s="48"/>
      <c r="T20" s="49"/>
      <c r="U20" s="49" t="s">
        <v>553</v>
      </c>
      <c r="V20" s="48" t="s">
        <v>554</v>
      </c>
      <c r="W20" s="48"/>
      <c r="X20" s="48" t="s">
        <v>543</v>
      </c>
      <c r="Y20" s="48" t="s">
        <v>543</v>
      </c>
      <c r="Z20" s="48" t="s">
        <v>127</v>
      </c>
      <c r="AA20" s="48"/>
      <c r="AB20" s="48"/>
    </row>
    <row r="21" s="36" customFormat="1" ht="54" customHeight="1" spans="1:28">
      <c r="A21" s="48">
        <v>13</v>
      </c>
      <c r="B21" s="49" t="s">
        <v>983</v>
      </c>
      <c r="C21" s="48" t="s">
        <v>210</v>
      </c>
      <c r="D21" s="48" t="s">
        <v>346</v>
      </c>
      <c r="E21" s="48" t="s">
        <v>1291</v>
      </c>
      <c r="F21" s="48">
        <v>1300000</v>
      </c>
      <c r="G21" s="48">
        <v>20000</v>
      </c>
      <c r="H21" s="54">
        <v>12</v>
      </c>
      <c r="I21" s="48" t="s">
        <v>46</v>
      </c>
      <c r="J21" s="60">
        <v>100</v>
      </c>
      <c r="K21" s="60">
        <v>12700</v>
      </c>
      <c r="L21" s="61">
        <f t="shared" ref="L21" si="7">K21/G21*100</f>
        <v>63.5</v>
      </c>
      <c r="M21" s="62"/>
      <c r="N21" s="62"/>
      <c r="O21" s="61">
        <f t="shared" ref="O21" si="8">N21/G21*100</f>
        <v>0</v>
      </c>
      <c r="P21" s="50">
        <v>100</v>
      </c>
      <c r="Q21" s="50">
        <v>11200</v>
      </c>
      <c r="R21" s="61">
        <f t="shared" ref="R21" si="9">Q21/G21*100</f>
        <v>56</v>
      </c>
      <c r="S21" s="48"/>
      <c r="T21" s="49" t="s">
        <v>1325</v>
      </c>
      <c r="U21" s="49" t="s">
        <v>585</v>
      </c>
      <c r="V21" s="48" t="s">
        <v>1290</v>
      </c>
      <c r="W21" s="48" t="s">
        <v>37</v>
      </c>
      <c r="X21" s="48" t="s">
        <v>543</v>
      </c>
      <c r="Y21" s="48" t="s">
        <v>543</v>
      </c>
      <c r="Z21" s="48" t="s">
        <v>127</v>
      </c>
      <c r="AA21" s="50" t="s">
        <v>841</v>
      </c>
      <c r="AB21" s="48" t="s">
        <v>355</v>
      </c>
    </row>
    <row r="22" spans="1:28">
      <c r="A22" s="24"/>
      <c r="B22" s="24"/>
      <c r="C22" s="24"/>
      <c r="D22" s="24"/>
      <c r="E22" s="24"/>
      <c r="F22" s="24"/>
      <c r="G22" s="24"/>
      <c r="H22" s="55"/>
      <c r="I22" s="55"/>
      <c r="J22" s="55"/>
      <c r="K22" s="55"/>
      <c r="L22" s="55"/>
      <c r="M22" s="55"/>
      <c r="N22" s="55"/>
      <c r="O22" s="55"/>
      <c r="P22" s="55"/>
      <c r="Q22" s="55"/>
      <c r="R22" s="55"/>
      <c r="S22" s="55"/>
      <c r="T22" s="55"/>
      <c r="U22" s="24"/>
      <c r="V22" s="24"/>
      <c r="W22" s="24"/>
      <c r="X22" s="24"/>
      <c r="Y22" s="24"/>
      <c r="Z22" s="24"/>
      <c r="AA22" s="24"/>
      <c r="AB22" s="24"/>
    </row>
    <row r="23" spans="1:28">
      <c r="A23" s="24"/>
      <c r="B23" s="24"/>
      <c r="C23" s="24"/>
      <c r="D23" s="24"/>
      <c r="E23" s="24"/>
      <c r="F23" s="24"/>
      <c r="G23" s="24"/>
      <c r="H23" s="55"/>
      <c r="I23" s="55"/>
      <c r="J23" s="55"/>
      <c r="K23" s="55"/>
      <c r="L23" s="55"/>
      <c r="M23" s="55"/>
      <c r="N23" s="55"/>
      <c r="O23" s="55"/>
      <c r="P23" s="55"/>
      <c r="Q23" s="55"/>
      <c r="R23" s="55"/>
      <c r="S23" s="55"/>
      <c r="T23" s="55"/>
      <c r="U23" s="24"/>
      <c r="V23" s="24"/>
      <c r="W23" s="24"/>
      <c r="X23" s="24"/>
      <c r="Y23" s="24"/>
      <c r="Z23" s="24"/>
      <c r="AA23" s="24"/>
      <c r="AB23" s="24"/>
    </row>
    <row r="24" spans="1:28">
      <c r="A24" s="24"/>
      <c r="B24" s="24"/>
      <c r="C24" s="24"/>
      <c r="D24" s="24"/>
      <c r="E24" s="24"/>
      <c r="F24" s="24"/>
      <c r="G24" s="24"/>
      <c r="H24" s="55"/>
      <c r="I24" s="55"/>
      <c r="J24" s="55"/>
      <c r="K24" s="55"/>
      <c r="L24" s="55"/>
      <c r="M24" s="55"/>
      <c r="N24" s="55"/>
      <c r="O24" s="55"/>
      <c r="P24" s="55"/>
      <c r="Q24" s="55"/>
      <c r="R24" s="55"/>
      <c r="S24" s="55"/>
      <c r="T24" s="55"/>
      <c r="U24" s="24"/>
      <c r="V24" s="24"/>
      <c r="W24" s="24"/>
      <c r="X24" s="24"/>
      <c r="Y24" s="24"/>
      <c r="Z24" s="24"/>
      <c r="AA24" s="24"/>
      <c r="AB24" s="24"/>
    </row>
    <row r="25" spans="1:28">
      <c r="A25" s="24"/>
      <c r="B25" s="24"/>
      <c r="C25" s="24"/>
      <c r="D25" s="24"/>
      <c r="E25" s="24"/>
      <c r="F25" s="24"/>
      <c r="G25" s="24"/>
      <c r="H25" s="55"/>
      <c r="I25" s="55"/>
      <c r="J25" s="55"/>
      <c r="K25" s="55"/>
      <c r="L25" s="55"/>
      <c r="M25" s="55"/>
      <c r="N25" s="55"/>
      <c r="O25" s="55"/>
      <c r="P25" s="55"/>
      <c r="Q25" s="55"/>
      <c r="R25" s="55"/>
      <c r="S25" s="55"/>
      <c r="T25" s="55"/>
      <c r="U25" s="24"/>
      <c r="V25" s="24"/>
      <c r="W25" s="24"/>
      <c r="X25" s="24"/>
      <c r="Y25" s="24"/>
      <c r="Z25" s="24"/>
      <c r="AA25" s="24"/>
      <c r="AB25" s="24"/>
    </row>
    <row r="26" spans="1:28">
      <c r="A26" s="24"/>
      <c r="B26" s="24"/>
      <c r="C26" s="24"/>
      <c r="D26" s="24"/>
      <c r="E26" s="24"/>
      <c r="F26" s="24"/>
      <c r="G26" s="24"/>
      <c r="H26" s="55"/>
      <c r="I26" s="55"/>
      <c r="J26" s="55"/>
      <c r="K26" s="55"/>
      <c r="L26" s="55"/>
      <c r="M26" s="55"/>
      <c r="N26" s="55"/>
      <c r="O26" s="55"/>
      <c r="P26" s="55"/>
      <c r="Q26" s="55"/>
      <c r="R26" s="55"/>
      <c r="S26" s="55"/>
      <c r="T26" s="55"/>
      <c r="U26" s="24"/>
      <c r="V26" s="24"/>
      <c r="W26" s="24"/>
      <c r="X26" s="24"/>
      <c r="Y26" s="24"/>
      <c r="Z26" s="24"/>
      <c r="AA26" s="24"/>
      <c r="AB26" s="24"/>
    </row>
    <row r="27" spans="1:28">
      <c r="A27" s="24"/>
      <c r="B27" s="24"/>
      <c r="C27" s="24"/>
      <c r="D27" s="24"/>
      <c r="E27" s="24"/>
      <c r="F27" s="24"/>
      <c r="G27" s="24"/>
      <c r="H27" s="55"/>
      <c r="I27" s="55"/>
      <c r="J27" s="55"/>
      <c r="K27" s="55"/>
      <c r="L27" s="55"/>
      <c r="M27" s="55"/>
      <c r="N27" s="55"/>
      <c r="O27" s="55"/>
      <c r="P27" s="55"/>
      <c r="Q27" s="55"/>
      <c r="R27" s="55"/>
      <c r="S27" s="55"/>
      <c r="T27" s="55"/>
      <c r="U27" s="24"/>
      <c r="V27" s="24"/>
      <c r="W27" s="24"/>
      <c r="X27" s="24"/>
      <c r="Y27" s="24"/>
      <c r="Z27" s="24"/>
      <c r="AA27" s="24"/>
      <c r="AB27" s="24"/>
    </row>
    <row r="28" spans="1:28">
      <c r="A28" s="24"/>
      <c r="B28" s="24"/>
      <c r="C28" s="24"/>
      <c r="D28" s="24"/>
      <c r="E28" s="24"/>
      <c r="F28" s="24"/>
      <c r="G28" s="24"/>
      <c r="H28" s="55"/>
      <c r="I28" s="55"/>
      <c r="J28" s="55"/>
      <c r="K28" s="55"/>
      <c r="L28" s="55"/>
      <c r="M28" s="55"/>
      <c r="N28" s="55"/>
      <c r="O28" s="55"/>
      <c r="P28" s="55"/>
      <c r="Q28" s="55"/>
      <c r="R28" s="55"/>
      <c r="S28" s="55"/>
      <c r="T28" s="55"/>
      <c r="U28" s="24"/>
      <c r="V28" s="24"/>
      <c r="W28" s="24"/>
      <c r="X28" s="24"/>
      <c r="Y28" s="24"/>
      <c r="Z28" s="24"/>
      <c r="AA28" s="24"/>
      <c r="AB28" s="24"/>
    </row>
    <row r="29" spans="1:28">
      <c r="A29" s="24"/>
      <c r="B29" s="24"/>
      <c r="C29" s="24"/>
      <c r="D29" s="24"/>
      <c r="E29" s="24"/>
      <c r="F29" s="24"/>
      <c r="G29" s="24"/>
      <c r="H29" s="55"/>
      <c r="I29" s="55"/>
      <c r="J29" s="55"/>
      <c r="K29" s="55"/>
      <c r="L29" s="55"/>
      <c r="M29" s="55"/>
      <c r="N29" s="55"/>
      <c r="O29" s="55"/>
      <c r="P29" s="55"/>
      <c r="Q29" s="55"/>
      <c r="R29" s="55"/>
      <c r="S29" s="55"/>
      <c r="T29" s="55"/>
      <c r="U29" s="24"/>
      <c r="V29" s="24"/>
      <c r="W29" s="24"/>
      <c r="X29" s="24"/>
      <c r="Y29" s="24"/>
      <c r="Z29" s="24"/>
      <c r="AA29" s="24"/>
      <c r="AB29" s="24"/>
    </row>
    <row r="30" spans="1:28">
      <c r="A30" s="24"/>
      <c r="B30" s="24"/>
      <c r="C30" s="24"/>
      <c r="D30" s="24"/>
      <c r="E30" s="24"/>
      <c r="F30" s="24"/>
      <c r="G30" s="24"/>
      <c r="H30" s="55"/>
      <c r="I30" s="55"/>
      <c r="J30" s="55"/>
      <c r="K30" s="55"/>
      <c r="L30" s="55"/>
      <c r="M30" s="55"/>
      <c r="N30" s="55"/>
      <c r="O30" s="55"/>
      <c r="P30" s="55"/>
      <c r="Q30" s="55"/>
      <c r="R30" s="55"/>
      <c r="S30" s="55"/>
      <c r="T30" s="55"/>
      <c r="U30" s="24"/>
      <c r="V30" s="24"/>
      <c r="W30" s="24"/>
      <c r="X30" s="24"/>
      <c r="Y30" s="24"/>
      <c r="Z30" s="24"/>
      <c r="AA30" s="24"/>
      <c r="AB30" s="24"/>
    </row>
    <row r="31" spans="1:28">
      <c r="A31" s="24"/>
      <c r="B31" s="24"/>
      <c r="C31" s="24"/>
      <c r="D31" s="24"/>
      <c r="E31" s="24"/>
      <c r="F31" s="24"/>
      <c r="G31" s="24"/>
      <c r="H31" s="55"/>
      <c r="I31" s="55"/>
      <c r="J31" s="55"/>
      <c r="K31" s="55"/>
      <c r="L31" s="55"/>
      <c r="M31" s="55"/>
      <c r="N31" s="55"/>
      <c r="O31" s="55"/>
      <c r="P31" s="55"/>
      <c r="Q31" s="55"/>
      <c r="R31" s="55"/>
      <c r="S31" s="55"/>
      <c r="T31" s="55"/>
      <c r="U31" s="24"/>
      <c r="V31" s="24"/>
      <c r="W31" s="24"/>
      <c r="X31" s="24"/>
      <c r="Y31" s="24"/>
      <c r="Z31" s="24"/>
      <c r="AA31" s="24"/>
      <c r="AB31" s="24"/>
    </row>
    <row r="32" spans="1:28">
      <c r="A32" s="24"/>
      <c r="B32" s="24"/>
      <c r="C32" s="24"/>
      <c r="D32" s="24"/>
      <c r="E32" s="24"/>
      <c r="F32" s="24"/>
      <c r="G32" s="24"/>
      <c r="H32" s="55"/>
      <c r="I32" s="55"/>
      <c r="J32" s="55"/>
      <c r="K32" s="55"/>
      <c r="L32" s="55"/>
      <c r="M32" s="55"/>
      <c r="N32" s="55"/>
      <c r="O32" s="55"/>
      <c r="P32" s="55"/>
      <c r="Q32" s="55"/>
      <c r="R32" s="55"/>
      <c r="S32" s="55"/>
      <c r="T32" s="55"/>
      <c r="U32" s="24"/>
      <c r="V32" s="24"/>
      <c r="W32" s="24"/>
      <c r="X32" s="24"/>
      <c r="Y32" s="24"/>
      <c r="Z32" s="24"/>
      <c r="AA32" s="24"/>
      <c r="AB32" s="24"/>
    </row>
    <row r="33" spans="1:28">
      <c r="A33" s="24"/>
      <c r="B33" s="24"/>
      <c r="C33" s="24"/>
      <c r="D33" s="24"/>
      <c r="E33" s="24"/>
      <c r="F33" s="24"/>
      <c r="G33" s="24"/>
      <c r="H33" s="55"/>
      <c r="I33" s="55"/>
      <c r="J33" s="55"/>
      <c r="K33" s="55"/>
      <c r="L33" s="55"/>
      <c r="M33" s="55"/>
      <c r="N33" s="55"/>
      <c r="O33" s="55"/>
      <c r="P33" s="55"/>
      <c r="Q33" s="55"/>
      <c r="R33" s="55"/>
      <c r="S33" s="55"/>
      <c r="T33" s="55"/>
      <c r="U33" s="24"/>
      <c r="V33" s="24"/>
      <c r="W33" s="24"/>
      <c r="X33" s="24"/>
      <c r="Y33" s="24"/>
      <c r="Z33" s="24"/>
      <c r="AA33" s="24"/>
      <c r="AB33" s="24"/>
    </row>
    <row r="34" spans="1:28">
      <c r="A34" s="24"/>
      <c r="B34" s="24"/>
      <c r="C34" s="24"/>
      <c r="D34" s="24"/>
      <c r="E34" s="24"/>
      <c r="F34" s="24"/>
      <c r="G34" s="24"/>
      <c r="H34" s="55"/>
      <c r="I34" s="55"/>
      <c r="J34" s="55"/>
      <c r="K34" s="55"/>
      <c r="L34" s="55"/>
      <c r="M34" s="55"/>
      <c r="N34" s="55"/>
      <c r="O34" s="55"/>
      <c r="P34" s="55"/>
      <c r="Q34" s="55"/>
      <c r="R34" s="55"/>
      <c r="S34" s="55"/>
      <c r="T34" s="55"/>
      <c r="U34" s="24"/>
      <c r="V34" s="24"/>
      <c r="W34" s="24"/>
      <c r="X34" s="24"/>
      <c r="Y34" s="24"/>
      <c r="Z34" s="24"/>
      <c r="AA34" s="24"/>
      <c r="AB34" s="24"/>
    </row>
    <row r="35" spans="1:28">
      <c r="A35" s="24"/>
      <c r="B35" s="24"/>
      <c r="C35" s="24"/>
      <c r="D35" s="24"/>
      <c r="E35" s="24"/>
      <c r="F35" s="24"/>
      <c r="G35" s="24"/>
      <c r="H35" s="55"/>
      <c r="I35" s="55"/>
      <c r="J35" s="55"/>
      <c r="K35" s="55"/>
      <c r="L35" s="55"/>
      <c r="M35" s="55"/>
      <c r="N35" s="55"/>
      <c r="O35" s="55"/>
      <c r="P35" s="55"/>
      <c r="Q35" s="55"/>
      <c r="R35" s="55"/>
      <c r="S35" s="55"/>
      <c r="T35" s="55"/>
      <c r="U35" s="24"/>
      <c r="V35" s="24"/>
      <c r="W35" s="24"/>
      <c r="X35" s="24"/>
      <c r="Y35" s="24"/>
      <c r="Z35" s="24"/>
      <c r="AA35" s="24"/>
      <c r="AB35" s="24"/>
    </row>
    <row r="36" spans="1:28">
      <c r="A36" s="24"/>
      <c r="B36" s="24"/>
      <c r="C36" s="24"/>
      <c r="D36" s="24"/>
      <c r="E36" s="24"/>
      <c r="F36" s="24"/>
      <c r="G36" s="24"/>
      <c r="H36" s="55"/>
      <c r="I36" s="55"/>
      <c r="J36" s="55"/>
      <c r="K36" s="55"/>
      <c r="L36" s="55"/>
      <c r="M36" s="55"/>
      <c r="N36" s="55"/>
      <c r="O36" s="55"/>
      <c r="P36" s="55"/>
      <c r="Q36" s="55"/>
      <c r="R36" s="55"/>
      <c r="S36" s="55"/>
      <c r="T36" s="55"/>
      <c r="U36" s="24"/>
      <c r="V36" s="24"/>
      <c r="W36" s="24"/>
      <c r="X36" s="24"/>
      <c r="Y36" s="24"/>
      <c r="Z36" s="24"/>
      <c r="AA36" s="24"/>
      <c r="AB36" s="24"/>
    </row>
    <row r="37" spans="1:28">
      <c r="A37" s="24"/>
      <c r="B37" s="24"/>
      <c r="C37" s="24"/>
      <c r="D37" s="24"/>
      <c r="E37" s="24"/>
      <c r="F37" s="24"/>
      <c r="G37" s="24"/>
      <c r="H37" s="55"/>
      <c r="I37" s="55"/>
      <c r="J37" s="55"/>
      <c r="K37" s="55"/>
      <c r="L37" s="55"/>
      <c r="M37" s="55"/>
      <c r="N37" s="55"/>
      <c r="O37" s="55"/>
      <c r="P37" s="55"/>
      <c r="Q37" s="55"/>
      <c r="R37" s="55"/>
      <c r="S37" s="55"/>
      <c r="T37" s="55"/>
      <c r="U37" s="24"/>
      <c r="V37" s="24"/>
      <c r="W37" s="24"/>
      <c r="X37" s="24"/>
      <c r="Y37" s="24"/>
      <c r="Z37" s="24"/>
      <c r="AA37" s="24"/>
      <c r="AB37" s="24"/>
    </row>
    <row r="38" spans="1:28">
      <c r="A38" s="24"/>
      <c r="B38" s="24"/>
      <c r="C38" s="24"/>
      <c r="D38" s="24"/>
      <c r="E38" s="24"/>
      <c r="F38" s="24"/>
      <c r="G38" s="24"/>
      <c r="H38" s="55"/>
      <c r="I38" s="55"/>
      <c r="J38" s="55"/>
      <c r="K38" s="55"/>
      <c r="L38" s="55"/>
      <c r="M38" s="55"/>
      <c r="N38" s="55"/>
      <c r="O38" s="55"/>
      <c r="P38" s="55"/>
      <c r="Q38" s="55"/>
      <c r="R38" s="55"/>
      <c r="S38" s="55"/>
      <c r="T38" s="55"/>
      <c r="U38" s="24"/>
      <c r="V38" s="24"/>
      <c r="W38" s="24"/>
      <c r="X38" s="24"/>
      <c r="Y38" s="24"/>
      <c r="Z38" s="24"/>
      <c r="AA38" s="24"/>
      <c r="AB38" s="24"/>
    </row>
    <row r="39" spans="1:28">
      <c r="A39" s="24"/>
      <c r="B39" s="24"/>
      <c r="C39" s="24"/>
      <c r="D39" s="24"/>
      <c r="E39" s="24"/>
      <c r="F39" s="24"/>
      <c r="G39" s="24"/>
      <c r="H39" s="55"/>
      <c r="I39" s="55"/>
      <c r="J39" s="55"/>
      <c r="K39" s="55"/>
      <c r="L39" s="55"/>
      <c r="M39" s="55"/>
      <c r="N39" s="55"/>
      <c r="O39" s="55"/>
      <c r="P39" s="55"/>
      <c r="Q39" s="55"/>
      <c r="R39" s="55"/>
      <c r="S39" s="55"/>
      <c r="T39" s="55"/>
      <c r="U39" s="24"/>
      <c r="V39" s="24"/>
      <c r="W39" s="24"/>
      <c r="X39" s="24"/>
      <c r="Y39" s="24"/>
      <c r="Z39" s="24"/>
      <c r="AA39" s="24"/>
      <c r="AB39" s="24"/>
    </row>
    <row r="40" spans="1:28">
      <c r="A40" s="24"/>
      <c r="B40" s="24"/>
      <c r="C40" s="24"/>
      <c r="D40" s="24"/>
      <c r="E40" s="24"/>
      <c r="F40" s="24"/>
      <c r="G40" s="24"/>
      <c r="H40" s="55"/>
      <c r="I40" s="55"/>
      <c r="J40" s="55"/>
      <c r="K40" s="55"/>
      <c r="L40" s="55"/>
      <c r="M40" s="55"/>
      <c r="N40" s="55"/>
      <c r="O40" s="55"/>
      <c r="P40" s="55"/>
      <c r="Q40" s="55"/>
      <c r="R40" s="55"/>
      <c r="S40" s="55"/>
      <c r="T40" s="55"/>
      <c r="U40" s="24"/>
      <c r="V40" s="24"/>
      <c r="W40" s="24"/>
      <c r="X40" s="24"/>
      <c r="Y40" s="24"/>
      <c r="Z40" s="24"/>
      <c r="AA40" s="24"/>
      <c r="AB40" s="24"/>
    </row>
    <row r="41" spans="1:28">
      <c r="A41" s="24"/>
      <c r="B41" s="24"/>
      <c r="C41" s="24"/>
      <c r="D41" s="24"/>
      <c r="E41" s="24"/>
      <c r="F41" s="24"/>
      <c r="G41" s="24"/>
      <c r="H41" s="55"/>
      <c r="I41" s="55"/>
      <c r="J41" s="55"/>
      <c r="K41" s="55"/>
      <c r="L41" s="55"/>
      <c r="M41" s="55"/>
      <c r="N41" s="55"/>
      <c r="O41" s="55"/>
      <c r="P41" s="55"/>
      <c r="Q41" s="55"/>
      <c r="R41" s="55"/>
      <c r="S41" s="55"/>
      <c r="T41" s="55"/>
      <c r="U41" s="24"/>
      <c r="V41" s="24"/>
      <c r="W41" s="24"/>
      <c r="X41" s="24"/>
      <c r="Y41" s="24"/>
      <c r="Z41" s="24"/>
      <c r="AA41" s="24"/>
      <c r="AB41" s="24"/>
    </row>
    <row r="42" spans="1:28">
      <c r="A42" s="24"/>
      <c r="B42" s="24"/>
      <c r="C42" s="24"/>
      <c r="D42" s="24"/>
      <c r="E42" s="24"/>
      <c r="F42" s="24"/>
      <c r="G42" s="24"/>
      <c r="H42" s="55"/>
      <c r="I42" s="55"/>
      <c r="J42" s="55"/>
      <c r="K42" s="55"/>
      <c r="L42" s="55"/>
      <c r="M42" s="55"/>
      <c r="N42" s="55"/>
      <c r="O42" s="55"/>
      <c r="P42" s="55"/>
      <c r="Q42" s="55"/>
      <c r="R42" s="55"/>
      <c r="S42" s="55"/>
      <c r="T42" s="55"/>
      <c r="U42" s="24"/>
      <c r="V42" s="24"/>
      <c r="W42" s="24"/>
      <c r="X42" s="24"/>
      <c r="Y42" s="24"/>
      <c r="Z42" s="24"/>
      <c r="AA42" s="24"/>
      <c r="AB42" s="24"/>
    </row>
    <row r="43" spans="1:28">
      <c r="A43" s="24"/>
      <c r="B43" s="24"/>
      <c r="C43" s="24"/>
      <c r="D43" s="24"/>
      <c r="E43" s="24"/>
      <c r="F43" s="24"/>
      <c r="G43" s="24"/>
      <c r="H43" s="55"/>
      <c r="I43" s="55"/>
      <c r="J43" s="55"/>
      <c r="K43" s="55"/>
      <c r="L43" s="55"/>
      <c r="M43" s="55"/>
      <c r="N43" s="55"/>
      <c r="O43" s="55"/>
      <c r="P43" s="55"/>
      <c r="Q43" s="55"/>
      <c r="R43" s="55"/>
      <c r="S43" s="55"/>
      <c r="T43" s="55"/>
      <c r="U43" s="24"/>
      <c r="V43" s="24"/>
      <c r="W43" s="24"/>
      <c r="X43" s="24"/>
      <c r="Y43" s="24"/>
      <c r="Z43" s="24"/>
      <c r="AA43" s="24"/>
      <c r="AB43" s="24"/>
    </row>
    <row r="44" spans="1:28">
      <c r="A44" s="24"/>
      <c r="B44" s="24"/>
      <c r="C44" s="24"/>
      <c r="D44" s="24"/>
      <c r="E44" s="24"/>
      <c r="F44" s="24"/>
      <c r="G44" s="24"/>
      <c r="H44" s="55"/>
      <c r="I44" s="55"/>
      <c r="J44" s="55"/>
      <c r="K44" s="55"/>
      <c r="L44" s="55"/>
      <c r="M44" s="55"/>
      <c r="N44" s="55"/>
      <c r="O44" s="55"/>
      <c r="P44" s="55"/>
      <c r="Q44" s="55"/>
      <c r="R44" s="55"/>
      <c r="S44" s="55"/>
      <c r="T44" s="55"/>
      <c r="U44" s="24"/>
      <c r="V44" s="24"/>
      <c r="W44" s="24"/>
      <c r="X44" s="24"/>
      <c r="Y44" s="24"/>
      <c r="Z44" s="24"/>
      <c r="AA44" s="24"/>
      <c r="AB44" s="24"/>
    </row>
    <row r="45" spans="1:28">
      <c r="A45" s="24"/>
      <c r="B45" s="24"/>
      <c r="C45" s="24"/>
      <c r="D45" s="24"/>
      <c r="E45" s="24"/>
      <c r="F45" s="24"/>
      <c r="G45" s="24"/>
      <c r="H45" s="55"/>
      <c r="I45" s="55"/>
      <c r="J45" s="55"/>
      <c r="K45" s="55"/>
      <c r="L45" s="55"/>
      <c r="M45" s="55"/>
      <c r="N45" s="55"/>
      <c r="O45" s="55"/>
      <c r="P45" s="55"/>
      <c r="Q45" s="55"/>
      <c r="R45" s="55"/>
      <c r="S45" s="55"/>
      <c r="T45" s="55"/>
      <c r="U45" s="24"/>
      <c r="V45" s="24"/>
      <c r="W45" s="24"/>
      <c r="X45" s="24"/>
      <c r="Y45" s="24"/>
      <c r="Z45" s="24"/>
      <c r="AA45" s="24"/>
      <c r="AB45" s="24"/>
    </row>
    <row r="46" spans="1:28">
      <c r="A46" s="24"/>
      <c r="B46" s="24"/>
      <c r="C46" s="24"/>
      <c r="D46" s="24"/>
      <c r="E46" s="24"/>
      <c r="F46" s="24"/>
      <c r="G46" s="24"/>
      <c r="H46" s="55"/>
      <c r="I46" s="55"/>
      <c r="J46" s="55"/>
      <c r="K46" s="55"/>
      <c r="L46" s="55"/>
      <c r="M46" s="55"/>
      <c r="N46" s="55"/>
      <c r="O46" s="55"/>
      <c r="P46" s="55"/>
      <c r="Q46" s="55"/>
      <c r="R46" s="55"/>
      <c r="S46" s="55"/>
      <c r="T46" s="55"/>
      <c r="U46" s="24"/>
      <c r="V46" s="24"/>
      <c r="W46" s="24"/>
      <c r="X46" s="24"/>
      <c r="Y46" s="24"/>
      <c r="Z46" s="24"/>
      <c r="AA46" s="24"/>
      <c r="AB46" s="24"/>
    </row>
    <row r="47" spans="1:28">
      <c r="A47" s="24"/>
      <c r="B47" s="24"/>
      <c r="C47" s="24"/>
      <c r="D47" s="24"/>
      <c r="E47" s="24"/>
      <c r="F47" s="24"/>
      <c r="G47" s="24"/>
      <c r="H47" s="55"/>
      <c r="I47" s="55"/>
      <c r="J47" s="55"/>
      <c r="K47" s="55"/>
      <c r="L47" s="55"/>
      <c r="M47" s="55"/>
      <c r="N47" s="55"/>
      <c r="O47" s="55"/>
      <c r="P47" s="55"/>
      <c r="Q47" s="55"/>
      <c r="R47" s="55"/>
      <c r="S47" s="55"/>
      <c r="T47" s="55"/>
      <c r="U47" s="24"/>
      <c r="V47" s="24"/>
      <c r="W47" s="24"/>
      <c r="X47" s="24"/>
      <c r="Y47" s="24"/>
      <c r="Z47" s="24"/>
      <c r="AA47" s="24"/>
      <c r="AB47" s="24"/>
    </row>
    <row r="48" spans="1:28">
      <c r="A48" s="24"/>
      <c r="B48" s="24"/>
      <c r="C48" s="24"/>
      <c r="D48" s="24"/>
      <c r="E48" s="24"/>
      <c r="F48" s="24"/>
      <c r="G48" s="24"/>
      <c r="M48" s="55"/>
      <c r="N48" s="55"/>
      <c r="O48" s="55"/>
      <c r="P48" s="55"/>
      <c r="Q48" s="55"/>
      <c r="R48" s="55"/>
      <c r="U48" s="24"/>
      <c r="V48" s="24"/>
      <c r="W48" s="24"/>
      <c r="X48" s="24"/>
      <c r="Y48" s="24"/>
      <c r="Z48" s="24"/>
      <c r="AA48" s="24"/>
      <c r="AB48" s="24"/>
    </row>
  </sheetData>
  <protectedRanges>
    <protectedRange password="CF7A" sqref="M22:R24 H22:L23 S22:T23" name="区域1_1"/>
    <protectedRange sqref="S20" name="区域2_11_1"/>
    <protectedRange password="CF7A" sqref="S16 I16" name="区域1_1_3_3"/>
    <protectedRange password="CF7A" sqref="T20" name="区域1_1_3_4"/>
    <protectedRange sqref="G9:H10 S7:T7 S12 I12 I9:I11 S9:S10 S11 S14" name="区域2_1"/>
    <protectedRange sqref="S13 I13 I15 S15" name="区域2_1_2"/>
    <protectedRange sqref="J19:K19" name="区域2_11_1_1"/>
    <protectedRange sqref="J16:K16" name="区域1_1_3_3_1"/>
    <protectedRange sqref="J14:K14 J9:K11" name="区域2_1_1"/>
    <protectedRange sqref="J15:K15" name="区域2_1_2_1"/>
    <protectedRange sqref="P19:Q19" name="区域2_11_1_2"/>
    <protectedRange sqref="P14:Q14 P9:Q11" name="区域2_1_3"/>
    <protectedRange sqref="P15:Q15" name="区域2_1_2_2"/>
    <protectedRange sqref="P16:Q16" name="区域1_1_3_3_2"/>
    <protectedRange sqref="T19" name="区域2_11_1_3"/>
    <protectedRange sqref="T14 T9:T11" name="区域2_1_4"/>
    <protectedRange sqref="T15" name="区域2_1_2_3"/>
  </protectedRanges>
  <autoFilter ref="A5:AB21">
    <extLst/>
  </autoFilter>
  <mergeCells count="34">
    <mergeCell ref="A1:AA1"/>
    <mergeCell ref="G3:I3"/>
    <mergeCell ref="J3:L3"/>
    <mergeCell ref="M3:O3"/>
    <mergeCell ref="P3:R3"/>
    <mergeCell ref="H4:I4"/>
    <mergeCell ref="A6:D6"/>
    <mergeCell ref="A7:B7"/>
    <mergeCell ref="A20:B20"/>
    <mergeCell ref="A3:A5"/>
    <mergeCell ref="B3:B5"/>
    <mergeCell ref="C3:C5"/>
    <mergeCell ref="D3:D5"/>
    <mergeCell ref="E3:E5"/>
    <mergeCell ref="F3:F5"/>
    <mergeCell ref="G4:G5"/>
    <mergeCell ref="J4:J5"/>
    <mergeCell ref="K4:K5"/>
    <mergeCell ref="L4:L5"/>
    <mergeCell ref="M4:M5"/>
    <mergeCell ref="N4:N5"/>
    <mergeCell ref="O4:O5"/>
    <mergeCell ref="P4:P5"/>
    <mergeCell ref="Q4:Q5"/>
    <mergeCell ref="R4:R5"/>
    <mergeCell ref="S3:S5"/>
    <mergeCell ref="T3:T5"/>
    <mergeCell ref="W3:W5"/>
    <mergeCell ref="X3:X5"/>
    <mergeCell ref="Y3:Y5"/>
    <mergeCell ref="Z3:Z5"/>
    <mergeCell ref="AA3:AA5"/>
    <mergeCell ref="AB3:AB5"/>
    <mergeCell ref="U3:V5"/>
  </mergeCells>
  <dataValidations count="1">
    <dataValidation type="list" allowBlank="1" showInputMessage="1" showErrorMessage="1" sqref="I15 H9:H10 I9:I13">
      <formula1>"1,2,3,4,5,6,7,8,9,10,11,12,无"</formula1>
    </dataValidation>
  </dataValidation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8"/>
  <sheetViews>
    <sheetView zoomScale="90" zoomScaleNormal="90" workbookViewId="0">
      <selection activeCell="F12" sqref="F12"/>
    </sheetView>
  </sheetViews>
  <sheetFormatPr defaultColWidth="9" defaultRowHeight="14.25"/>
  <cols>
    <col min="1" max="1" width="10.625" style="25" customWidth="1"/>
    <col min="2" max="2" width="13.5" style="25" customWidth="1"/>
    <col min="3" max="8" width="11.625" style="25" customWidth="1"/>
    <col min="9" max="12" width="11.625" style="26" customWidth="1"/>
    <col min="13" max="16384" width="9" style="25"/>
  </cols>
  <sheetData>
    <row r="1" s="23" customFormat="1" ht="35.25" customHeight="1" spans="1:12">
      <c r="A1" s="8" t="s">
        <v>2</v>
      </c>
      <c r="B1" s="8" t="s">
        <v>1326</v>
      </c>
      <c r="C1" s="27" t="s">
        <v>1327</v>
      </c>
      <c r="D1" s="16"/>
      <c r="E1" s="27" t="s">
        <v>1328</v>
      </c>
      <c r="F1" s="28"/>
      <c r="G1" s="27" t="s">
        <v>1329</v>
      </c>
      <c r="H1" s="28"/>
      <c r="I1" s="27" t="s">
        <v>1330</v>
      </c>
      <c r="J1" s="28"/>
      <c r="K1" s="27" t="s">
        <v>1331</v>
      </c>
      <c r="L1" s="28"/>
    </row>
    <row r="2" s="23" customFormat="1" ht="35.25" customHeight="1" spans="1:12">
      <c r="A2" s="9"/>
      <c r="B2" s="9"/>
      <c r="C2" s="9"/>
      <c r="D2" s="5" t="s">
        <v>1332</v>
      </c>
      <c r="E2" s="29"/>
      <c r="F2" s="5" t="s">
        <v>1332</v>
      </c>
      <c r="G2" s="29"/>
      <c r="H2" s="5" t="s">
        <v>1332</v>
      </c>
      <c r="I2" s="29"/>
      <c r="J2" s="5" t="s">
        <v>1332</v>
      </c>
      <c r="K2" s="29"/>
      <c r="L2" s="5" t="s">
        <v>1332</v>
      </c>
    </row>
    <row r="3" s="23" customFormat="1" ht="35.25" customHeight="1" spans="1:12">
      <c r="A3" s="21" t="s">
        <v>14</v>
      </c>
      <c r="B3" s="30">
        <f>SUM(B4:B26)</f>
        <v>11711077.04</v>
      </c>
      <c r="C3" s="30">
        <f>SUM(C4:C26)</f>
        <v>1724761.63</v>
      </c>
      <c r="D3" s="30">
        <f>SUM(D4:D26)</f>
        <v>1313611.63</v>
      </c>
      <c r="E3" s="30">
        <f>SUM(E4:E26)</f>
        <v>1479139.42</v>
      </c>
      <c r="F3" s="30">
        <f>SUM(F4:F26)</f>
        <v>1179246.42</v>
      </c>
      <c r="G3" s="18">
        <f t="shared" ref="G3:G26" si="0">E3/C3</f>
        <v>0.857590634133019</v>
      </c>
      <c r="H3" s="18">
        <f t="shared" ref="H3:H26" si="1">F3/D3</f>
        <v>0.897713139156663</v>
      </c>
      <c r="I3" s="30">
        <f>SUM(I4:I26)</f>
        <v>1120378</v>
      </c>
      <c r="J3" s="30">
        <f>SUM(J4:J26)</f>
        <v>1038150</v>
      </c>
      <c r="K3" s="18">
        <f t="shared" ref="K3:K26" si="2">I3/C3</f>
        <v>0.649584255883522</v>
      </c>
      <c r="L3" s="18">
        <f t="shared" ref="L3:L26" si="3">J3/D3</f>
        <v>0.790302077334684</v>
      </c>
    </row>
    <row r="4" s="23" customFormat="1" ht="35.25" customHeight="1" spans="1:12">
      <c r="A4" s="31" t="s">
        <v>840</v>
      </c>
      <c r="B4" s="30">
        <v>556600</v>
      </c>
      <c r="C4" s="30">
        <v>65000</v>
      </c>
      <c r="D4" s="30">
        <v>65000</v>
      </c>
      <c r="E4" s="30">
        <v>48915</v>
      </c>
      <c r="F4" s="30">
        <v>48915</v>
      </c>
      <c r="G4" s="18">
        <f t="shared" si="0"/>
        <v>0.752538461538461</v>
      </c>
      <c r="H4" s="18">
        <f t="shared" si="1"/>
        <v>0.752538461538461</v>
      </c>
      <c r="I4" s="34">
        <v>21693</v>
      </c>
      <c r="J4" s="34">
        <v>21693</v>
      </c>
      <c r="K4" s="18">
        <f t="shared" si="2"/>
        <v>0.333738461538462</v>
      </c>
      <c r="L4" s="18">
        <f t="shared" si="3"/>
        <v>0.333738461538462</v>
      </c>
    </row>
    <row r="5" s="24" customFormat="1" ht="27.75" customHeight="1" spans="1:12">
      <c r="A5" s="32" t="s">
        <v>473</v>
      </c>
      <c r="B5" s="30">
        <v>3129968</v>
      </c>
      <c r="C5" s="30">
        <v>708165</v>
      </c>
      <c r="D5" s="30">
        <v>622665</v>
      </c>
      <c r="E5" s="30">
        <v>626195</v>
      </c>
      <c r="F5" s="30">
        <v>565715</v>
      </c>
      <c r="G5" s="18">
        <f t="shared" si="0"/>
        <v>0.884250139444903</v>
      </c>
      <c r="H5" s="18">
        <f t="shared" si="1"/>
        <v>0.908538299085383</v>
      </c>
      <c r="I5" s="35">
        <v>571156</v>
      </c>
      <c r="J5" s="21">
        <v>539736</v>
      </c>
      <c r="K5" s="18">
        <f t="shared" si="2"/>
        <v>0.806529551728764</v>
      </c>
      <c r="L5" s="18">
        <f t="shared" si="3"/>
        <v>0.86681602466816</v>
      </c>
    </row>
    <row r="6" s="24" customFormat="1" ht="27.75" customHeight="1" spans="1:12">
      <c r="A6" s="32" t="s">
        <v>1333</v>
      </c>
      <c r="B6" s="30">
        <v>652860</v>
      </c>
      <c r="C6" s="30">
        <v>210484</v>
      </c>
      <c r="D6" s="30">
        <v>199984</v>
      </c>
      <c r="E6" s="30">
        <v>188519</v>
      </c>
      <c r="F6" s="30">
        <v>178874</v>
      </c>
      <c r="G6" s="18">
        <f t="shared" si="0"/>
        <v>0.895645274700215</v>
      </c>
      <c r="H6" s="18">
        <f t="shared" si="1"/>
        <v>0.894441555324426</v>
      </c>
      <c r="I6" s="35">
        <v>79648</v>
      </c>
      <c r="J6" s="35">
        <v>79648</v>
      </c>
      <c r="K6" s="18">
        <f t="shared" si="2"/>
        <v>0.378404059215902</v>
      </c>
      <c r="L6" s="18">
        <f t="shared" si="3"/>
        <v>0.39827186174894</v>
      </c>
    </row>
    <row r="7" s="24" customFormat="1" ht="27.75" customHeight="1" spans="1:12">
      <c r="A7" s="32" t="s">
        <v>1334</v>
      </c>
      <c r="B7" s="30">
        <v>452421</v>
      </c>
      <c r="C7" s="30">
        <v>67000</v>
      </c>
      <c r="D7" s="30">
        <v>22500</v>
      </c>
      <c r="E7" s="30">
        <v>49755</v>
      </c>
      <c r="F7" s="30">
        <v>25310</v>
      </c>
      <c r="G7" s="18">
        <f t="shared" si="0"/>
        <v>0.742611940298507</v>
      </c>
      <c r="H7" s="18">
        <f t="shared" si="1"/>
        <v>1.12488888888889</v>
      </c>
      <c r="I7" s="35">
        <v>51045</v>
      </c>
      <c r="J7" s="21">
        <v>34686</v>
      </c>
      <c r="K7" s="18">
        <f t="shared" si="2"/>
        <v>0.761865671641791</v>
      </c>
      <c r="L7" s="18">
        <f t="shared" si="3"/>
        <v>1.5416</v>
      </c>
    </row>
    <row r="8" s="24" customFormat="1" ht="27.75" customHeight="1" spans="1:12">
      <c r="A8" s="32" t="s">
        <v>1335</v>
      </c>
      <c r="B8" s="30">
        <v>2435398</v>
      </c>
      <c r="C8" s="30">
        <v>111912.78</v>
      </c>
      <c r="D8" s="30">
        <v>45412.78</v>
      </c>
      <c r="E8" s="30">
        <v>88246.42</v>
      </c>
      <c r="F8" s="30">
        <v>37746.42</v>
      </c>
      <c r="G8" s="18">
        <f t="shared" si="0"/>
        <v>0.788528530879136</v>
      </c>
      <c r="H8" s="18">
        <f t="shared" si="1"/>
        <v>0.831184965994154</v>
      </c>
      <c r="I8" s="35">
        <v>37190</v>
      </c>
      <c r="J8" s="21">
        <v>28556</v>
      </c>
      <c r="K8" s="18">
        <f t="shared" si="2"/>
        <v>0.332312359678671</v>
      </c>
      <c r="L8" s="18">
        <f t="shared" si="3"/>
        <v>0.628809775574189</v>
      </c>
    </row>
    <row r="9" s="24" customFormat="1" ht="27.75" customHeight="1" spans="1:12">
      <c r="A9" s="32" t="s">
        <v>1336</v>
      </c>
      <c r="B9" s="30">
        <v>1421320</v>
      </c>
      <c r="C9" s="30">
        <v>41700</v>
      </c>
      <c r="D9" s="30">
        <v>14700</v>
      </c>
      <c r="E9" s="30">
        <v>30633</v>
      </c>
      <c r="F9" s="30">
        <v>11726</v>
      </c>
      <c r="G9" s="18">
        <f t="shared" si="0"/>
        <v>0.734604316546763</v>
      </c>
      <c r="H9" s="18">
        <f t="shared" si="1"/>
        <v>0.797687074829932</v>
      </c>
      <c r="I9" s="35">
        <v>11169</v>
      </c>
      <c r="J9" s="35">
        <v>11169</v>
      </c>
      <c r="K9" s="18">
        <f t="shared" si="2"/>
        <v>0.267841726618705</v>
      </c>
      <c r="L9" s="18">
        <f t="shared" si="3"/>
        <v>0.759795918367347</v>
      </c>
    </row>
    <row r="10" s="24" customFormat="1" ht="27.75" customHeight="1" spans="1:12">
      <c r="A10" s="32" t="s">
        <v>1337</v>
      </c>
      <c r="B10" s="30">
        <v>280291.55</v>
      </c>
      <c r="C10" s="30">
        <v>118401.55</v>
      </c>
      <c r="D10" s="30">
        <v>93901.55</v>
      </c>
      <c r="E10" s="30">
        <v>102091.55</v>
      </c>
      <c r="F10" s="30">
        <v>76851.55</v>
      </c>
      <c r="G10" s="18">
        <f t="shared" si="0"/>
        <v>0.862248424957275</v>
      </c>
      <c r="H10" s="18">
        <f t="shared" si="1"/>
        <v>0.818426852378901</v>
      </c>
      <c r="I10" s="35">
        <v>66410</v>
      </c>
      <c r="J10" s="35">
        <v>66410</v>
      </c>
      <c r="K10" s="18">
        <f t="shared" si="2"/>
        <v>0.560887927565137</v>
      </c>
      <c r="L10" s="18">
        <f t="shared" si="3"/>
        <v>0.707230072347049</v>
      </c>
    </row>
    <row r="11" s="24" customFormat="1" ht="27.75" customHeight="1" spans="1:12">
      <c r="A11" s="32" t="s">
        <v>1338</v>
      </c>
      <c r="B11" s="30">
        <v>517842</v>
      </c>
      <c r="C11" s="30">
        <v>75930</v>
      </c>
      <c r="D11" s="30">
        <v>41880</v>
      </c>
      <c r="E11" s="30">
        <v>55291</v>
      </c>
      <c r="F11" s="30">
        <v>39535</v>
      </c>
      <c r="G11" s="18">
        <f t="shared" si="0"/>
        <v>0.728183853549322</v>
      </c>
      <c r="H11" s="18">
        <f t="shared" si="1"/>
        <v>0.944006685768863</v>
      </c>
      <c r="I11" s="35">
        <v>77668</v>
      </c>
      <c r="J11" s="21">
        <v>73068</v>
      </c>
      <c r="K11" s="18">
        <f t="shared" si="2"/>
        <v>1.02288950349006</v>
      </c>
      <c r="L11" s="18">
        <f t="shared" si="3"/>
        <v>1.74469914040115</v>
      </c>
    </row>
    <row r="12" s="24" customFormat="1" ht="27.75" customHeight="1" spans="1:12">
      <c r="A12" s="32" t="s">
        <v>1339</v>
      </c>
      <c r="B12" s="30">
        <v>206250</v>
      </c>
      <c r="C12" s="30">
        <v>54450</v>
      </c>
      <c r="D12" s="30">
        <v>32450</v>
      </c>
      <c r="E12" s="30">
        <v>47550</v>
      </c>
      <c r="F12" s="30">
        <v>29600</v>
      </c>
      <c r="G12" s="18">
        <f t="shared" si="0"/>
        <v>0.873278236914601</v>
      </c>
      <c r="H12" s="18">
        <f t="shared" si="1"/>
        <v>0.912172573189522</v>
      </c>
      <c r="I12" s="35">
        <v>43241</v>
      </c>
      <c r="J12" s="21">
        <v>34646</v>
      </c>
      <c r="K12" s="18">
        <f t="shared" si="2"/>
        <v>0.794141414141414</v>
      </c>
      <c r="L12" s="18">
        <f t="shared" si="3"/>
        <v>1.06767334360555</v>
      </c>
    </row>
    <row r="13" s="24" customFormat="1" ht="27.75" customHeight="1" spans="1:12">
      <c r="A13" s="32" t="s">
        <v>1340</v>
      </c>
      <c r="B13" s="30">
        <v>390110</v>
      </c>
      <c r="C13" s="30">
        <v>82510</v>
      </c>
      <c r="D13" s="30">
        <v>59510</v>
      </c>
      <c r="E13" s="30">
        <v>67310</v>
      </c>
      <c r="F13" s="30">
        <v>53310</v>
      </c>
      <c r="G13" s="18">
        <f t="shared" si="0"/>
        <v>0.815779905466004</v>
      </c>
      <c r="H13" s="18">
        <f t="shared" si="1"/>
        <v>0.895815829272391</v>
      </c>
      <c r="I13" s="35">
        <v>54815</v>
      </c>
      <c r="J13" s="21">
        <v>49985</v>
      </c>
      <c r="K13" s="18">
        <f t="shared" si="2"/>
        <v>0.664343715913223</v>
      </c>
      <c r="L13" s="18">
        <f t="shared" si="3"/>
        <v>0.839942866745085</v>
      </c>
    </row>
    <row r="14" s="24" customFormat="1" ht="27.75" customHeight="1" spans="1:12">
      <c r="A14" s="32" t="s">
        <v>1341</v>
      </c>
      <c r="B14" s="30">
        <v>753650</v>
      </c>
      <c r="C14" s="30">
        <v>63800</v>
      </c>
      <c r="D14" s="30">
        <v>19500</v>
      </c>
      <c r="E14" s="30">
        <v>58750</v>
      </c>
      <c r="F14" s="30">
        <v>18750</v>
      </c>
      <c r="G14" s="18">
        <f t="shared" si="0"/>
        <v>0.920846394984326</v>
      </c>
      <c r="H14" s="18">
        <f t="shared" si="1"/>
        <v>0.961538461538462</v>
      </c>
      <c r="I14" s="35">
        <v>38060</v>
      </c>
      <c r="J14" s="21">
        <v>30270</v>
      </c>
      <c r="K14" s="18">
        <f t="shared" si="2"/>
        <v>0.596551724137931</v>
      </c>
      <c r="L14" s="18">
        <f t="shared" si="3"/>
        <v>1.55230769230769</v>
      </c>
    </row>
    <row r="15" s="24" customFormat="1" ht="27.75" customHeight="1" spans="1:12">
      <c r="A15" s="32" t="s">
        <v>1342</v>
      </c>
      <c r="B15" s="30">
        <v>194500</v>
      </c>
      <c r="C15" s="30">
        <v>24600</v>
      </c>
      <c r="D15" s="30">
        <v>13100</v>
      </c>
      <c r="E15" s="30">
        <v>19390</v>
      </c>
      <c r="F15" s="30">
        <v>10350</v>
      </c>
      <c r="G15" s="18">
        <f t="shared" si="0"/>
        <v>0.788211382113821</v>
      </c>
      <c r="H15" s="18">
        <f t="shared" si="1"/>
        <v>0.790076335877863</v>
      </c>
      <c r="I15" s="35">
        <v>6293</v>
      </c>
      <c r="J15" s="35">
        <v>6293</v>
      </c>
      <c r="K15" s="18">
        <f t="shared" si="2"/>
        <v>0.255813008130081</v>
      </c>
      <c r="L15" s="18">
        <f t="shared" si="3"/>
        <v>0.480381679389313</v>
      </c>
    </row>
    <row r="16" s="24" customFormat="1" ht="27.75" customHeight="1" spans="1:12">
      <c r="A16" s="32" t="s">
        <v>1343</v>
      </c>
      <c r="B16" s="30">
        <v>209994</v>
      </c>
      <c r="C16" s="30">
        <v>39900</v>
      </c>
      <c r="D16" s="30">
        <v>22900</v>
      </c>
      <c r="E16" s="30">
        <v>35210</v>
      </c>
      <c r="F16" s="30">
        <v>21340</v>
      </c>
      <c r="G16" s="18">
        <f t="shared" si="0"/>
        <v>0.882456140350877</v>
      </c>
      <c r="H16" s="18">
        <f t="shared" si="1"/>
        <v>0.931877729257642</v>
      </c>
      <c r="I16" s="35">
        <v>13980</v>
      </c>
      <c r="J16" s="35">
        <v>13980</v>
      </c>
      <c r="K16" s="18">
        <f t="shared" si="2"/>
        <v>0.350375939849624</v>
      </c>
      <c r="L16" s="18">
        <f t="shared" si="3"/>
        <v>0.610480349344978</v>
      </c>
    </row>
    <row r="17" s="24" customFormat="1" ht="27.75" customHeight="1" spans="1:12">
      <c r="A17" s="32" t="s">
        <v>1344</v>
      </c>
      <c r="B17" s="30">
        <v>205188</v>
      </c>
      <c r="C17" s="30">
        <v>15188</v>
      </c>
      <c r="D17" s="30">
        <v>15188</v>
      </c>
      <c r="E17" s="30">
        <v>11700</v>
      </c>
      <c r="F17" s="30">
        <v>11700</v>
      </c>
      <c r="G17" s="18">
        <f t="shared" si="0"/>
        <v>0.770345009217804</v>
      </c>
      <c r="H17" s="18">
        <f t="shared" si="1"/>
        <v>0.770345009217804</v>
      </c>
      <c r="I17" s="35">
        <v>10600</v>
      </c>
      <c r="J17" s="35">
        <v>10600</v>
      </c>
      <c r="K17" s="18">
        <f t="shared" si="2"/>
        <v>0.697919410060574</v>
      </c>
      <c r="L17" s="18">
        <f t="shared" si="3"/>
        <v>0.697919410060574</v>
      </c>
    </row>
    <row r="18" s="24" customFormat="1" ht="27.75" customHeight="1" spans="1:12">
      <c r="A18" s="32" t="s">
        <v>1345</v>
      </c>
      <c r="B18" s="30">
        <v>72080</v>
      </c>
      <c r="C18" s="30">
        <v>10000</v>
      </c>
      <c r="D18" s="30">
        <v>10000</v>
      </c>
      <c r="E18" s="30">
        <v>7960.6</v>
      </c>
      <c r="F18" s="30">
        <v>7960.6</v>
      </c>
      <c r="G18" s="18">
        <f t="shared" si="0"/>
        <v>0.79606</v>
      </c>
      <c r="H18" s="18">
        <f t="shared" si="1"/>
        <v>0.79606</v>
      </c>
      <c r="I18" s="35">
        <v>6160</v>
      </c>
      <c r="J18" s="35">
        <v>6160</v>
      </c>
      <c r="K18" s="18">
        <f t="shared" si="2"/>
        <v>0.616</v>
      </c>
      <c r="L18" s="18">
        <f t="shared" si="3"/>
        <v>0.616</v>
      </c>
    </row>
    <row r="19" s="24" customFormat="1" ht="27.75" customHeight="1" spans="1:12">
      <c r="A19" s="32" t="s">
        <v>949</v>
      </c>
      <c r="B19" s="30">
        <v>18955</v>
      </c>
      <c r="C19" s="30">
        <v>5844.3</v>
      </c>
      <c r="D19" s="30">
        <v>5844.3</v>
      </c>
      <c r="E19" s="30">
        <v>3936</v>
      </c>
      <c r="F19" s="30">
        <v>3936</v>
      </c>
      <c r="G19" s="18">
        <f t="shared" si="0"/>
        <v>0.673476720907551</v>
      </c>
      <c r="H19" s="18">
        <f t="shared" si="1"/>
        <v>0.673476720907551</v>
      </c>
      <c r="I19" s="21">
        <v>0</v>
      </c>
      <c r="J19" s="21"/>
      <c r="K19" s="18">
        <f t="shared" si="2"/>
        <v>0</v>
      </c>
      <c r="L19" s="18">
        <f t="shared" si="3"/>
        <v>0</v>
      </c>
    </row>
    <row r="20" s="24" customFormat="1" ht="27.75" customHeight="1" spans="1:12">
      <c r="A20" s="32" t="s">
        <v>947</v>
      </c>
      <c r="B20" s="30">
        <v>6000</v>
      </c>
      <c r="C20" s="30">
        <v>2000</v>
      </c>
      <c r="D20" s="30">
        <v>2000</v>
      </c>
      <c r="E20" s="30">
        <v>1185.6</v>
      </c>
      <c r="F20" s="30">
        <v>1185.6</v>
      </c>
      <c r="G20" s="18">
        <f t="shared" si="0"/>
        <v>0.5928</v>
      </c>
      <c r="H20" s="18">
        <f t="shared" si="1"/>
        <v>0.5928</v>
      </c>
      <c r="I20" s="35">
        <v>1826</v>
      </c>
      <c r="J20" s="35">
        <v>1826</v>
      </c>
      <c r="K20" s="18">
        <f t="shared" si="2"/>
        <v>0.913</v>
      </c>
      <c r="L20" s="18">
        <f t="shared" si="3"/>
        <v>0.913</v>
      </c>
    </row>
    <row r="21" s="24" customFormat="1" ht="27.75" customHeight="1" spans="1:12">
      <c r="A21" s="32" t="s">
        <v>336</v>
      </c>
      <c r="B21" s="30">
        <v>113597</v>
      </c>
      <c r="C21" s="30">
        <v>200</v>
      </c>
      <c r="D21" s="30">
        <v>0</v>
      </c>
      <c r="E21" s="30">
        <v>60</v>
      </c>
      <c r="F21" s="30"/>
      <c r="G21" s="18">
        <f t="shared" si="0"/>
        <v>0.3</v>
      </c>
      <c r="H21" s="18" t="e">
        <f t="shared" si="1"/>
        <v>#DIV/0!</v>
      </c>
      <c r="I21" s="21">
        <v>0</v>
      </c>
      <c r="J21" s="21"/>
      <c r="K21" s="18">
        <f t="shared" si="2"/>
        <v>0</v>
      </c>
      <c r="L21" s="18" t="e">
        <f t="shared" si="3"/>
        <v>#DIV/0!</v>
      </c>
    </row>
    <row r="22" s="24" customFormat="1" ht="27.75" customHeight="1" spans="1:12">
      <c r="A22" s="32" t="s">
        <v>53</v>
      </c>
      <c r="B22" s="30">
        <v>28178.35</v>
      </c>
      <c r="C22" s="30">
        <v>5500</v>
      </c>
      <c r="D22" s="30">
        <v>5500</v>
      </c>
      <c r="E22" s="30">
        <v>5862</v>
      </c>
      <c r="F22" s="30">
        <v>5862</v>
      </c>
      <c r="G22" s="18">
        <f t="shared" si="0"/>
        <v>1.06581818181818</v>
      </c>
      <c r="H22" s="18">
        <f t="shared" si="1"/>
        <v>1.06581818181818</v>
      </c>
      <c r="I22" s="35">
        <v>6047</v>
      </c>
      <c r="J22" s="35">
        <v>6047</v>
      </c>
      <c r="K22" s="18">
        <f t="shared" si="2"/>
        <v>1.09945454545455</v>
      </c>
      <c r="L22" s="18">
        <f t="shared" si="3"/>
        <v>1.09945454545455</v>
      </c>
    </row>
    <row r="23" s="24" customFormat="1" ht="27.75" customHeight="1" spans="1:12">
      <c r="A23" s="32" t="s">
        <v>52</v>
      </c>
      <c r="B23" s="30">
        <v>3900</v>
      </c>
      <c r="C23" s="30">
        <v>1100</v>
      </c>
      <c r="D23" s="30">
        <v>500</v>
      </c>
      <c r="E23" s="30">
        <v>300</v>
      </c>
      <c r="F23" s="30">
        <v>300</v>
      </c>
      <c r="G23" s="18">
        <f t="shared" si="0"/>
        <v>0.272727272727273</v>
      </c>
      <c r="H23" s="18">
        <f t="shared" si="1"/>
        <v>0.6</v>
      </c>
      <c r="I23" s="21">
        <v>0</v>
      </c>
      <c r="J23" s="21"/>
      <c r="K23" s="18">
        <f t="shared" si="2"/>
        <v>0</v>
      </c>
      <c r="L23" s="18">
        <f t="shared" si="3"/>
        <v>0</v>
      </c>
    </row>
    <row r="24" s="24" customFormat="1" ht="27.75" customHeight="1" spans="1:12">
      <c r="A24" s="32" t="s">
        <v>50</v>
      </c>
      <c r="B24" s="30">
        <v>11222.14</v>
      </c>
      <c r="C24" s="30">
        <v>4664</v>
      </c>
      <c r="D24" s="30">
        <v>4664</v>
      </c>
      <c r="E24" s="30">
        <v>3834</v>
      </c>
      <c r="F24" s="30">
        <v>3834</v>
      </c>
      <c r="G24" s="18">
        <f t="shared" si="0"/>
        <v>0.822041166380789</v>
      </c>
      <c r="H24" s="18">
        <f t="shared" si="1"/>
        <v>0.822041166380789</v>
      </c>
      <c r="I24" s="35">
        <v>1629</v>
      </c>
      <c r="J24" s="35">
        <v>1629</v>
      </c>
      <c r="K24" s="18">
        <f t="shared" si="2"/>
        <v>0.349271012006861</v>
      </c>
      <c r="L24" s="18">
        <f t="shared" si="3"/>
        <v>0.349271012006861</v>
      </c>
    </row>
    <row r="25" s="24" customFormat="1" ht="27.75" customHeight="1" spans="1:12">
      <c r="A25" s="32" t="s">
        <v>953</v>
      </c>
      <c r="B25" s="30">
        <v>9315</v>
      </c>
      <c r="C25" s="30">
        <v>2089</v>
      </c>
      <c r="D25" s="30">
        <v>2089</v>
      </c>
      <c r="E25" s="30">
        <v>1642.25</v>
      </c>
      <c r="F25" s="30">
        <v>1642.25</v>
      </c>
      <c r="G25" s="18">
        <f t="shared" si="0"/>
        <v>0.786141694590713</v>
      </c>
      <c r="H25" s="18">
        <f t="shared" si="1"/>
        <v>0.786141694590713</v>
      </c>
      <c r="I25" s="35">
        <v>372</v>
      </c>
      <c r="J25" s="35">
        <v>372</v>
      </c>
      <c r="K25" s="18">
        <f t="shared" si="2"/>
        <v>0.178075634274773</v>
      </c>
      <c r="L25" s="18">
        <f t="shared" si="3"/>
        <v>0.178075634274773</v>
      </c>
    </row>
    <row r="26" s="24" customFormat="1" ht="27.75" customHeight="1" spans="1:12">
      <c r="A26" s="32" t="s">
        <v>49</v>
      </c>
      <c r="B26" s="30">
        <v>41437</v>
      </c>
      <c r="C26" s="30">
        <v>14323</v>
      </c>
      <c r="D26" s="30">
        <v>14323</v>
      </c>
      <c r="E26" s="30">
        <v>24803</v>
      </c>
      <c r="F26" s="30">
        <v>24803</v>
      </c>
      <c r="G26" s="18">
        <f t="shared" si="0"/>
        <v>1.73169028834741</v>
      </c>
      <c r="H26" s="18">
        <f t="shared" si="1"/>
        <v>1.73169028834741</v>
      </c>
      <c r="I26" s="35">
        <v>21376</v>
      </c>
      <c r="J26" s="35">
        <v>21376</v>
      </c>
      <c r="K26" s="18">
        <f t="shared" si="2"/>
        <v>1.49242477134678</v>
      </c>
      <c r="L26" s="18">
        <f t="shared" si="3"/>
        <v>1.49242477134678</v>
      </c>
    </row>
    <row r="28" ht="27.75" customHeight="1" spans="1:12">
      <c r="A28" s="33" t="s">
        <v>1346</v>
      </c>
      <c r="B28" s="33"/>
      <c r="C28" s="33"/>
      <c r="D28" s="33"/>
      <c r="E28" s="33"/>
      <c r="F28" s="33"/>
      <c r="G28" s="33"/>
      <c r="H28" s="33"/>
      <c r="I28" s="33"/>
      <c r="J28" s="33"/>
      <c r="K28" s="33"/>
      <c r="L28" s="33"/>
    </row>
  </sheetData>
  <mergeCells count="8">
    <mergeCell ref="C1:D1"/>
    <mergeCell ref="E1:F1"/>
    <mergeCell ref="G1:H1"/>
    <mergeCell ref="I1:J1"/>
    <mergeCell ref="K1:L1"/>
    <mergeCell ref="A28:L28"/>
    <mergeCell ref="A1:A2"/>
    <mergeCell ref="B1:B2"/>
  </mergeCells>
  <pageMargins left="0.7" right="0.7"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0"/>
  <sheetViews>
    <sheetView workbookViewId="0">
      <selection activeCell="Q8" sqref="Q8"/>
    </sheetView>
  </sheetViews>
  <sheetFormatPr defaultColWidth="9" defaultRowHeight="14.25"/>
  <cols>
    <col min="1" max="1" width="4.125" customWidth="1"/>
    <col min="2" max="2" width="18.8666666666667" customWidth="1"/>
    <col min="3" max="3" width="9" customWidth="1"/>
    <col min="4" max="4" width="9.125" customWidth="1"/>
    <col min="5" max="5" width="6.625" customWidth="1"/>
    <col min="6" max="6" width="7.45" customWidth="1"/>
    <col min="7" max="8" width="7.625" hidden="1" customWidth="1"/>
    <col min="9" max="10" width="7.125" hidden="1" customWidth="1"/>
    <col min="11" max="11" width="7.625" hidden="1" customWidth="1"/>
    <col min="12" max="12" width="0.825" hidden="1" customWidth="1"/>
    <col min="13" max="14" width="7.625" customWidth="1"/>
    <col min="15" max="15" width="9.125" customWidth="1"/>
    <col min="16" max="16" width="8.625" customWidth="1"/>
    <col min="17" max="17" width="39.3" customWidth="1"/>
    <col min="18" max="18" width="8.25" customWidth="1"/>
    <col min="19" max="19" width="3.875" customWidth="1"/>
  </cols>
  <sheetData>
    <row r="1" ht="41" customHeight="1" spans="1:19">
      <c r="A1" s="1" t="s">
        <v>828</v>
      </c>
      <c r="B1" s="1"/>
      <c r="C1" s="1"/>
      <c r="D1" s="1"/>
      <c r="E1" s="1"/>
      <c r="F1" s="1"/>
      <c r="G1" s="1"/>
      <c r="H1" s="1"/>
      <c r="I1" s="1"/>
      <c r="J1" s="1"/>
      <c r="K1" s="1"/>
      <c r="L1" s="1"/>
      <c r="M1" s="1"/>
      <c r="N1" s="1"/>
      <c r="O1" s="1"/>
      <c r="P1" s="1"/>
      <c r="Q1" s="1"/>
      <c r="R1" s="1"/>
      <c r="S1" s="1"/>
    </row>
    <row r="2" ht="28" customHeight="1" spans="1:19">
      <c r="A2" s="2" t="s">
        <v>139</v>
      </c>
      <c r="B2" s="3"/>
      <c r="C2" s="4"/>
      <c r="D2" s="4"/>
      <c r="E2" s="4"/>
      <c r="F2" s="4"/>
      <c r="G2" s="4"/>
      <c r="H2" s="4"/>
      <c r="I2" s="4"/>
      <c r="J2" s="4"/>
      <c r="K2" s="4"/>
      <c r="L2" s="4"/>
      <c r="M2" s="4"/>
      <c r="N2" s="4"/>
      <c r="O2" s="4"/>
      <c r="P2" s="4"/>
      <c r="Q2" s="22"/>
      <c r="R2" s="4"/>
      <c r="S2" s="4"/>
    </row>
    <row r="3" ht="37" customHeight="1" spans="1:19">
      <c r="A3" s="5" t="s">
        <v>24</v>
      </c>
      <c r="B3" s="5" t="s">
        <v>59</v>
      </c>
      <c r="C3" s="5" t="s">
        <v>146</v>
      </c>
      <c r="D3" s="5" t="s">
        <v>829</v>
      </c>
      <c r="E3" s="5"/>
      <c r="F3" s="5"/>
      <c r="G3" s="6" t="s">
        <v>1186</v>
      </c>
      <c r="H3" s="7"/>
      <c r="I3" s="16"/>
      <c r="J3" s="6" t="s">
        <v>1312</v>
      </c>
      <c r="K3" s="7"/>
      <c r="L3" s="16"/>
      <c r="M3" s="6" t="s">
        <v>830</v>
      </c>
      <c r="N3" s="7"/>
      <c r="O3" s="16"/>
      <c r="P3" s="8" t="s">
        <v>831</v>
      </c>
      <c r="Q3" s="8" t="s">
        <v>1189</v>
      </c>
      <c r="R3" s="5" t="s">
        <v>832</v>
      </c>
      <c r="S3" s="5" t="s">
        <v>6</v>
      </c>
    </row>
    <row r="4" ht="38" customHeight="1" spans="1:19">
      <c r="A4" s="5"/>
      <c r="B4" s="5"/>
      <c r="C4" s="5"/>
      <c r="D4" s="5" t="s">
        <v>833</v>
      </c>
      <c r="E4" s="5" t="s">
        <v>163</v>
      </c>
      <c r="F4" s="5"/>
      <c r="G4" s="8" t="s">
        <v>834</v>
      </c>
      <c r="H4" s="8" t="s">
        <v>835</v>
      </c>
      <c r="I4" s="8" t="s">
        <v>836</v>
      </c>
      <c r="J4" s="8" t="s">
        <v>834</v>
      </c>
      <c r="K4" s="8" t="s">
        <v>835</v>
      </c>
      <c r="L4" s="8" t="s">
        <v>836</v>
      </c>
      <c r="M4" s="8" t="s">
        <v>834</v>
      </c>
      <c r="N4" s="8" t="s">
        <v>835</v>
      </c>
      <c r="O4" s="8" t="s">
        <v>836</v>
      </c>
      <c r="P4" s="17"/>
      <c r="Q4" s="17"/>
      <c r="R4" s="5"/>
      <c r="S4" s="5"/>
    </row>
    <row r="5" ht="53" customHeight="1" spans="1:19">
      <c r="A5" s="5"/>
      <c r="B5" s="5"/>
      <c r="C5" s="5"/>
      <c r="D5" s="5"/>
      <c r="E5" s="5" t="s">
        <v>173</v>
      </c>
      <c r="F5" s="5" t="s">
        <v>174</v>
      </c>
      <c r="G5" s="9"/>
      <c r="H5" s="9"/>
      <c r="I5" s="9"/>
      <c r="J5" s="9"/>
      <c r="K5" s="9"/>
      <c r="L5" s="9"/>
      <c r="M5" s="9"/>
      <c r="N5" s="9"/>
      <c r="O5" s="9"/>
      <c r="P5" s="9"/>
      <c r="Q5" s="9"/>
      <c r="R5" s="5"/>
      <c r="S5" s="5"/>
    </row>
    <row r="6" ht="132" customHeight="1" spans="1:19">
      <c r="A6" s="5">
        <v>1</v>
      </c>
      <c r="B6" s="10" t="s">
        <v>298</v>
      </c>
      <c r="C6" s="5">
        <v>13477</v>
      </c>
      <c r="D6" s="5">
        <v>5300</v>
      </c>
      <c r="E6" s="5" t="s">
        <v>46</v>
      </c>
      <c r="F6" s="5">
        <v>12</v>
      </c>
      <c r="G6" s="11">
        <v>400</v>
      </c>
      <c r="H6" s="11">
        <v>6062</v>
      </c>
      <c r="I6" s="18">
        <f>H6/D6</f>
        <v>1.14377358490566</v>
      </c>
      <c r="J6" s="19">
        <v>1500</v>
      </c>
      <c r="K6" s="19">
        <v>5300</v>
      </c>
      <c r="L6" s="20">
        <v>100</v>
      </c>
      <c r="M6" s="5">
        <v>400</v>
      </c>
      <c r="N6" s="5">
        <v>6062</v>
      </c>
      <c r="O6" s="18">
        <f>N6/D6</f>
        <v>1.14377358490566</v>
      </c>
      <c r="P6" s="5"/>
      <c r="Q6" s="10" t="s">
        <v>1283</v>
      </c>
      <c r="R6" s="5" t="s">
        <v>53</v>
      </c>
      <c r="S6" s="21" t="s">
        <v>206</v>
      </c>
    </row>
    <row r="7" ht="52" customHeight="1" spans="1:19">
      <c r="A7" s="5">
        <v>2</v>
      </c>
      <c r="B7" s="12" t="s">
        <v>843</v>
      </c>
      <c r="C7" s="13">
        <v>1085730</v>
      </c>
      <c r="D7" s="5">
        <v>300000</v>
      </c>
      <c r="E7" s="5" t="s">
        <v>46</v>
      </c>
      <c r="F7" s="5" t="s">
        <v>46</v>
      </c>
      <c r="G7" s="14">
        <v>2130</v>
      </c>
      <c r="H7" s="14">
        <v>296910</v>
      </c>
      <c r="I7" s="18">
        <f>H7/D7</f>
        <v>0.9897</v>
      </c>
      <c r="J7" s="19">
        <v>50819</v>
      </c>
      <c r="K7" s="19">
        <v>377813</v>
      </c>
      <c r="L7" s="20">
        <v>125.937666666667</v>
      </c>
      <c r="M7" s="21">
        <v>12130</v>
      </c>
      <c r="N7" s="21">
        <v>276910</v>
      </c>
      <c r="O7" s="18">
        <f>N7/D7</f>
        <v>0.923033333333333</v>
      </c>
      <c r="P7" s="5"/>
      <c r="Q7" s="10" t="s">
        <v>1205</v>
      </c>
      <c r="R7" s="13" t="s">
        <v>473</v>
      </c>
      <c r="S7" s="21" t="s">
        <v>841</v>
      </c>
    </row>
    <row r="8" ht="65" customHeight="1" spans="1:19">
      <c r="A8" s="5">
        <v>3</v>
      </c>
      <c r="B8" s="10" t="s">
        <v>851</v>
      </c>
      <c r="C8" s="5">
        <v>450000</v>
      </c>
      <c r="D8" s="5">
        <v>91500</v>
      </c>
      <c r="E8" s="15" t="s">
        <v>46</v>
      </c>
      <c r="F8" s="5">
        <v>12</v>
      </c>
      <c r="G8" s="14">
        <v>9060</v>
      </c>
      <c r="H8" s="14">
        <v>84150</v>
      </c>
      <c r="I8" s="18">
        <f>H8/D8</f>
        <v>0.919672131147541</v>
      </c>
      <c r="J8" s="19">
        <v>9422</v>
      </c>
      <c r="K8" s="19">
        <v>83043</v>
      </c>
      <c r="L8" s="20">
        <v>90.7573770491803</v>
      </c>
      <c r="M8" s="21">
        <v>9060</v>
      </c>
      <c r="N8" s="21">
        <v>84150</v>
      </c>
      <c r="O8" s="18">
        <f>N8/D8</f>
        <v>0.919672131147541</v>
      </c>
      <c r="P8" s="5"/>
      <c r="Q8" s="10" t="s">
        <v>1220</v>
      </c>
      <c r="R8" s="13" t="s">
        <v>473</v>
      </c>
      <c r="S8" s="21" t="s">
        <v>841</v>
      </c>
    </row>
    <row r="9" ht="43" customHeight="1" spans="1:19">
      <c r="A9" s="5">
        <v>4</v>
      </c>
      <c r="B9" s="10" t="s">
        <v>988</v>
      </c>
      <c r="C9" s="5">
        <v>10000</v>
      </c>
      <c r="D9" s="5">
        <v>10000</v>
      </c>
      <c r="E9" s="5">
        <v>3</v>
      </c>
      <c r="F9" s="5" t="s">
        <v>46</v>
      </c>
      <c r="G9" s="5">
        <v>300</v>
      </c>
      <c r="H9" s="5">
        <v>10300</v>
      </c>
      <c r="I9" s="18">
        <f>H9/D9</f>
        <v>1.03</v>
      </c>
      <c r="J9" s="5"/>
      <c r="K9" s="5"/>
      <c r="L9" s="5">
        <v>0</v>
      </c>
      <c r="M9" s="5">
        <v>300</v>
      </c>
      <c r="N9" s="5">
        <v>10300</v>
      </c>
      <c r="O9" s="18">
        <f>N9/D9</f>
        <v>1.03</v>
      </c>
      <c r="P9" s="5" t="s">
        <v>962</v>
      </c>
      <c r="Q9" s="10" t="s">
        <v>1347</v>
      </c>
      <c r="R9" s="13" t="s">
        <v>37</v>
      </c>
      <c r="S9" s="13"/>
    </row>
    <row r="10" ht="43" customHeight="1" spans="1:19">
      <c r="A10" s="5">
        <v>5</v>
      </c>
      <c r="B10" s="10" t="s">
        <v>1348</v>
      </c>
      <c r="C10" s="5">
        <v>10000</v>
      </c>
      <c r="D10" s="5">
        <v>1000</v>
      </c>
      <c r="E10" s="5">
        <v>9</v>
      </c>
      <c r="F10" s="5" t="s">
        <v>46</v>
      </c>
      <c r="G10" s="5">
        <v>390</v>
      </c>
      <c r="H10" s="5">
        <v>390</v>
      </c>
      <c r="I10" s="18">
        <f>H10/D10</f>
        <v>0.39</v>
      </c>
      <c r="J10" s="5"/>
      <c r="K10" s="5"/>
      <c r="L10" s="5"/>
      <c r="M10" s="5">
        <v>390</v>
      </c>
      <c r="N10" s="5">
        <v>390</v>
      </c>
      <c r="O10" s="18">
        <f>N10/D10</f>
        <v>0.39</v>
      </c>
      <c r="P10" s="5" t="s">
        <v>967</v>
      </c>
      <c r="Q10" s="10" t="s">
        <v>1349</v>
      </c>
      <c r="R10" s="13" t="s">
        <v>37</v>
      </c>
      <c r="S10" s="13"/>
    </row>
  </sheetData>
  <protectedRanges>
    <protectedRange sqref="D7:H7 P7:Q7 M7:N7" name="区域2_1"/>
    <protectedRange sqref="P8:Q8 F8:H8 M8:N8" name="区域2_1_2"/>
  </protectedRanges>
  <mergeCells count="23">
    <mergeCell ref="A1:S1"/>
    <mergeCell ref="D3:F3"/>
    <mergeCell ref="G3:I3"/>
    <mergeCell ref="J3:L3"/>
    <mergeCell ref="M3:O3"/>
    <mergeCell ref="E4:F4"/>
    <mergeCell ref="A3:A5"/>
    <mergeCell ref="B3:B5"/>
    <mergeCell ref="C3:C5"/>
    <mergeCell ref="D4:D5"/>
    <mergeCell ref="G4:G5"/>
    <mergeCell ref="H4:H5"/>
    <mergeCell ref="I4:I5"/>
    <mergeCell ref="J4:J5"/>
    <mergeCell ref="K4:K5"/>
    <mergeCell ref="L4:L5"/>
    <mergeCell ref="M4:M5"/>
    <mergeCell ref="N4:N5"/>
    <mergeCell ref="O4:O5"/>
    <mergeCell ref="P3:P5"/>
    <mergeCell ref="Q3:Q5"/>
    <mergeCell ref="R3:R5"/>
    <mergeCell ref="S3:S5"/>
  </mergeCells>
  <dataValidations count="1">
    <dataValidation type="list" allowBlank="1" showInputMessage="1" showErrorMessage="1" sqref="E7 F7 F8">
      <formula1>"1,2,3,4,5,6,7,8,9,10,11,12,无"</formula1>
    </dataValidation>
  </dataValidations>
  <printOptions horizontalCentered="1"/>
  <pageMargins left="0.393055555555556" right="0.393055555555556" top="0.393055555555556" bottom="0.393055555555556" header="0.298611111111111" footer="0.298611111111111"/>
  <pageSetup paperSize="9" scale="93"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Z33"/>
  <sheetViews>
    <sheetView workbookViewId="0">
      <selection activeCell="F1" sqref="A1:P65536"/>
    </sheetView>
  </sheetViews>
  <sheetFormatPr defaultColWidth="13.75" defaultRowHeight="14.25"/>
  <cols>
    <col min="1" max="1" width="3.875" style="220" customWidth="1"/>
    <col min="2" max="2" width="21.875" style="213" customWidth="1"/>
    <col min="3" max="3" width="5.5" style="220" customWidth="1"/>
    <col min="4" max="4" width="10.125" style="213" customWidth="1"/>
    <col min="5" max="5" width="10.5" style="213" customWidth="1"/>
    <col min="6" max="6" width="5.5" style="220" customWidth="1"/>
    <col min="7" max="7" width="9.375" style="213" customWidth="1"/>
    <col min="8" max="8" width="10" style="213" customWidth="1"/>
    <col min="9" max="9" width="5.5" style="286" customWidth="1"/>
    <col min="10" max="10" width="7" style="287" hidden="1" customWidth="1"/>
    <col min="11" max="11" width="9.375" style="287" customWidth="1"/>
    <col min="12" max="12" width="8.125" style="287" customWidth="1"/>
    <col min="13" max="13" width="9.75" style="287" customWidth="1"/>
    <col min="14" max="14" width="8.125" style="287" customWidth="1"/>
    <col min="15" max="15" width="9.625" style="287" hidden="1" customWidth="1"/>
    <col min="16" max="16" width="5" style="220" customWidth="1"/>
    <col min="17" max="17" width="10.25" style="213" hidden="1" customWidth="1"/>
    <col min="18" max="18" width="13.75" style="213" hidden="1" customWidth="1"/>
    <col min="19" max="16384" width="13.75" style="213"/>
  </cols>
  <sheetData>
    <row r="1" ht="21" customHeight="1" spans="1:234">
      <c r="A1" s="288" t="s">
        <v>22</v>
      </c>
      <c r="B1" s="288"/>
      <c r="C1" s="288"/>
      <c r="I1" s="220"/>
      <c r="J1" s="213"/>
      <c r="K1" s="213"/>
      <c r="L1" s="213"/>
      <c r="M1" s="216"/>
      <c r="N1" s="216"/>
      <c r="O1" s="216"/>
      <c r="P1" s="152"/>
      <c r="Q1" s="218"/>
      <c r="R1" s="218"/>
      <c r="S1" s="218"/>
      <c r="T1" s="218"/>
      <c r="U1" s="218"/>
      <c r="V1" s="218"/>
      <c r="W1" s="218"/>
      <c r="X1" s="218"/>
      <c r="Y1" s="218"/>
      <c r="Z1" s="218"/>
      <c r="AA1" s="218"/>
      <c r="AB1" s="218"/>
      <c r="AC1" s="218"/>
      <c r="AD1" s="218"/>
      <c r="AE1" s="218"/>
      <c r="AF1" s="218"/>
      <c r="AG1" s="218"/>
      <c r="AH1" s="218"/>
      <c r="AI1" s="218"/>
      <c r="AJ1" s="218"/>
      <c r="AK1" s="218"/>
      <c r="AL1" s="218"/>
      <c r="AM1" s="218"/>
      <c r="AN1" s="218"/>
      <c r="AO1" s="218"/>
      <c r="AP1" s="218"/>
      <c r="AQ1" s="218"/>
      <c r="AR1" s="218"/>
      <c r="AS1" s="218"/>
      <c r="AT1" s="218"/>
      <c r="AU1" s="218"/>
      <c r="AV1" s="218"/>
      <c r="AW1" s="218"/>
      <c r="AX1" s="218"/>
      <c r="AY1" s="218"/>
      <c r="AZ1" s="218"/>
      <c r="BA1" s="218"/>
      <c r="BB1" s="218"/>
      <c r="BC1" s="218"/>
      <c r="BD1" s="218"/>
      <c r="BE1" s="218"/>
      <c r="BF1" s="218"/>
      <c r="BG1" s="218"/>
      <c r="BH1" s="218"/>
      <c r="BI1" s="218"/>
      <c r="BJ1" s="218"/>
      <c r="BK1" s="218"/>
      <c r="BL1" s="218"/>
      <c r="BM1" s="218"/>
      <c r="BN1" s="218"/>
      <c r="BO1" s="218"/>
      <c r="BP1" s="218"/>
      <c r="BQ1" s="218"/>
      <c r="BR1" s="218"/>
      <c r="BS1" s="218"/>
      <c r="BT1" s="218"/>
      <c r="BU1" s="218"/>
      <c r="BV1" s="218"/>
      <c r="BW1" s="218"/>
      <c r="BX1" s="218"/>
      <c r="BY1" s="218"/>
      <c r="BZ1" s="218"/>
      <c r="CA1" s="218"/>
      <c r="CB1" s="218"/>
      <c r="CC1" s="218"/>
      <c r="CD1" s="218"/>
      <c r="CE1" s="218"/>
      <c r="CF1" s="218"/>
      <c r="CG1" s="218"/>
      <c r="CH1" s="218"/>
      <c r="CI1" s="218"/>
      <c r="CJ1" s="218"/>
      <c r="CK1" s="218"/>
      <c r="CL1" s="218"/>
      <c r="CM1" s="218"/>
      <c r="CN1" s="218"/>
      <c r="CO1" s="218"/>
      <c r="CP1" s="218"/>
      <c r="CQ1" s="218"/>
      <c r="CR1" s="218"/>
      <c r="CS1" s="218"/>
      <c r="CT1" s="218"/>
      <c r="CU1" s="218"/>
      <c r="CV1" s="218"/>
      <c r="CW1" s="218"/>
      <c r="CX1" s="218"/>
      <c r="CY1" s="218"/>
      <c r="CZ1" s="218"/>
      <c r="DA1" s="218"/>
      <c r="DB1" s="218"/>
      <c r="DC1" s="218"/>
      <c r="DD1" s="218"/>
      <c r="DE1" s="218"/>
      <c r="DF1" s="218"/>
      <c r="DG1" s="218"/>
      <c r="DH1" s="218"/>
      <c r="DI1" s="218"/>
      <c r="DJ1" s="218"/>
      <c r="DK1" s="218"/>
      <c r="DL1" s="218"/>
      <c r="DM1" s="218"/>
      <c r="DN1" s="218"/>
      <c r="DO1" s="218"/>
      <c r="DP1" s="218"/>
      <c r="DQ1" s="218"/>
      <c r="DR1" s="218"/>
      <c r="DS1" s="218"/>
      <c r="DT1" s="218"/>
      <c r="DU1" s="218"/>
      <c r="DV1" s="218"/>
      <c r="DW1" s="218"/>
      <c r="DX1" s="218"/>
      <c r="DY1" s="218"/>
      <c r="DZ1" s="218"/>
      <c r="EA1" s="218"/>
      <c r="EB1" s="218"/>
      <c r="EC1" s="218"/>
      <c r="ED1" s="218"/>
      <c r="EE1" s="218"/>
      <c r="EF1" s="218"/>
      <c r="EG1" s="218"/>
      <c r="EH1" s="218"/>
      <c r="EI1" s="218"/>
      <c r="EJ1" s="218"/>
      <c r="EK1" s="218"/>
      <c r="EL1" s="218"/>
      <c r="EM1" s="218"/>
      <c r="EN1" s="218"/>
      <c r="EO1" s="218"/>
      <c r="EP1" s="218"/>
      <c r="EQ1" s="218"/>
      <c r="ER1" s="218"/>
      <c r="ES1" s="218"/>
      <c r="ET1" s="218"/>
      <c r="EU1" s="218"/>
      <c r="EV1" s="218"/>
      <c r="EW1" s="218"/>
      <c r="EX1" s="218"/>
      <c r="EY1" s="218"/>
      <c r="EZ1" s="218"/>
      <c r="FA1" s="218"/>
      <c r="FB1" s="218"/>
      <c r="FC1" s="218"/>
      <c r="FD1" s="218"/>
      <c r="FE1" s="218"/>
      <c r="FF1" s="218"/>
      <c r="FG1" s="218"/>
      <c r="FH1" s="218"/>
      <c r="FI1" s="218"/>
      <c r="FJ1" s="218"/>
      <c r="FK1" s="218"/>
      <c r="FL1" s="218"/>
      <c r="FM1" s="218"/>
      <c r="FN1" s="218"/>
      <c r="FO1" s="218"/>
      <c r="FP1" s="218"/>
      <c r="FQ1" s="218"/>
      <c r="FR1" s="218"/>
      <c r="FS1" s="218"/>
      <c r="FT1" s="218"/>
      <c r="FU1" s="218"/>
      <c r="FV1" s="218"/>
      <c r="FW1" s="218"/>
      <c r="FX1" s="218"/>
      <c r="FY1" s="218"/>
      <c r="FZ1" s="218"/>
      <c r="GA1" s="218"/>
      <c r="GB1" s="218"/>
      <c r="GC1" s="218"/>
      <c r="GD1" s="218"/>
      <c r="GE1" s="218"/>
      <c r="GF1" s="218"/>
      <c r="GG1" s="218"/>
      <c r="GH1" s="218"/>
      <c r="GI1" s="218"/>
      <c r="GJ1" s="218"/>
      <c r="GK1" s="218"/>
      <c r="GL1" s="218"/>
      <c r="GM1" s="218"/>
      <c r="GN1" s="218"/>
      <c r="GO1" s="218"/>
      <c r="GP1" s="218"/>
      <c r="GQ1" s="218"/>
      <c r="GR1" s="218"/>
      <c r="GS1" s="218"/>
      <c r="GT1" s="218"/>
      <c r="GU1" s="218"/>
      <c r="GV1" s="218"/>
      <c r="GW1" s="218"/>
      <c r="GX1" s="218"/>
      <c r="GY1" s="218"/>
      <c r="GZ1" s="218"/>
      <c r="HA1" s="218"/>
      <c r="HB1" s="218"/>
      <c r="HC1" s="218"/>
      <c r="HD1" s="218"/>
      <c r="HE1" s="218"/>
      <c r="HF1" s="218"/>
      <c r="HG1" s="218"/>
      <c r="HH1" s="218"/>
      <c r="HI1" s="218"/>
      <c r="HJ1" s="218"/>
      <c r="HK1" s="218"/>
      <c r="HL1" s="218"/>
      <c r="HM1" s="218"/>
      <c r="HN1" s="218"/>
      <c r="HO1" s="218"/>
      <c r="HP1" s="218"/>
      <c r="HQ1" s="218"/>
      <c r="HR1" s="218"/>
      <c r="HS1" s="218"/>
      <c r="HT1" s="218"/>
      <c r="HU1" s="218"/>
      <c r="HV1" s="218"/>
      <c r="HW1" s="218"/>
      <c r="HX1" s="218"/>
      <c r="HY1" s="218"/>
      <c r="HZ1" s="218"/>
    </row>
    <row r="2" ht="26.25" customHeight="1" spans="1:16">
      <c r="A2" s="289" t="s">
        <v>23</v>
      </c>
      <c r="B2" s="289"/>
      <c r="C2" s="289"/>
      <c r="D2" s="289"/>
      <c r="E2" s="289"/>
      <c r="F2" s="289"/>
      <c r="G2" s="289"/>
      <c r="H2" s="289"/>
      <c r="I2" s="289"/>
      <c r="J2" s="289"/>
      <c r="K2" s="289"/>
      <c r="L2" s="289"/>
      <c r="M2" s="289"/>
      <c r="N2" s="289"/>
      <c r="O2" s="289"/>
      <c r="P2" s="289"/>
    </row>
    <row r="3" ht="20.25" customHeight="1" spans="1:18">
      <c r="A3" s="290" t="s">
        <v>24</v>
      </c>
      <c r="B3" s="291" t="s">
        <v>2</v>
      </c>
      <c r="C3" s="291" t="s">
        <v>3</v>
      </c>
      <c r="D3" s="291"/>
      <c r="E3" s="291"/>
      <c r="F3" s="291" t="s">
        <v>4</v>
      </c>
      <c r="G3" s="291"/>
      <c r="H3" s="291"/>
      <c r="I3" s="291" t="s">
        <v>5</v>
      </c>
      <c r="J3" s="291"/>
      <c r="K3" s="291"/>
      <c r="L3" s="291"/>
      <c r="M3" s="291"/>
      <c r="N3" s="291"/>
      <c r="O3" s="290" t="s">
        <v>25</v>
      </c>
      <c r="P3" s="290" t="s">
        <v>6</v>
      </c>
      <c r="Q3" s="300" t="s">
        <v>26</v>
      </c>
      <c r="R3" s="290" t="s">
        <v>27</v>
      </c>
    </row>
    <row r="4" ht="35.25" customHeight="1" spans="1:18">
      <c r="A4" s="290"/>
      <c r="B4" s="291"/>
      <c r="C4" s="292" t="s">
        <v>7</v>
      </c>
      <c r="D4" s="292" t="s">
        <v>28</v>
      </c>
      <c r="E4" s="292" t="s">
        <v>29</v>
      </c>
      <c r="F4" s="292" t="s">
        <v>7</v>
      </c>
      <c r="G4" s="292" t="s">
        <v>28</v>
      </c>
      <c r="H4" s="292" t="s">
        <v>29</v>
      </c>
      <c r="I4" s="292" t="s">
        <v>7</v>
      </c>
      <c r="J4" s="292" t="s">
        <v>13</v>
      </c>
      <c r="K4" s="292" t="s">
        <v>30</v>
      </c>
      <c r="L4" s="292" t="s">
        <v>13</v>
      </c>
      <c r="M4" s="292" t="s">
        <v>29</v>
      </c>
      <c r="N4" s="292" t="s">
        <v>13</v>
      </c>
      <c r="O4" s="290"/>
      <c r="P4" s="290"/>
      <c r="Q4" s="300" t="s">
        <v>31</v>
      </c>
      <c r="R4" s="290"/>
    </row>
    <row r="5" ht="27" hidden="1" customHeight="1" spans="1:18">
      <c r="A5" s="290"/>
      <c r="B5" s="291"/>
      <c r="C5" s="292" t="s">
        <v>32</v>
      </c>
      <c r="D5" s="293" t="s">
        <v>32</v>
      </c>
      <c r="E5" s="293" t="s">
        <v>32</v>
      </c>
      <c r="F5" s="292" t="s">
        <v>32</v>
      </c>
      <c r="G5" s="293" t="s">
        <v>32</v>
      </c>
      <c r="H5" s="293" t="s">
        <v>32</v>
      </c>
      <c r="I5" s="292" t="s">
        <v>32</v>
      </c>
      <c r="J5" s="293"/>
      <c r="K5" s="293" t="s">
        <v>32</v>
      </c>
      <c r="L5" s="293"/>
      <c r="M5" s="293" t="s">
        <v>32</v>
      </c>
      <c r="N5" s="293"/>
      <c r="O5" s="293"/>
      <c r="P5" s="290"/>
      <c r="Q5" s="300"/>
      <c r="R5" s="290"/>
    </row>
    <row r="6" ht="18.75" customHeight="1" spans="1:18">
      <c r="A6" s="162"/>
      <c r="B6" s="291" t="s">
        <v>14</v>
      </c>
      <c r="C6" s="137">
        <f t="shared" ref="C6:H6" si="0">SUM(C7:C31)</f>
        <v>93</v>
      </c>
      <c r="D6" s="148">
        <f t="shared" si="0"/>
        <v>518.5991</v>
      </c>
      <c r="E6" s="148">
        <f t="shared" si="0"/>
        <v>107.6062</v>
      </c>
      <c r="F6" s="137">
        <f t="shared" si="0"/>
        <v>135</v>
      </c>
      <c r="G6" s="148">
        <f t="shared" si="0"/>
        <v>663.1942</v>
      </c>
      <c r="H6" s="148">
        <f t="shared" si="0"/>
        <v>104.4584</v>
      </c>
      <c r="I6" s="137">
        <f>C6-F6</f>
        <v>-42</v>
      </c>
      <c r="J6" s="147">
        <f>I6/F6*100</f>
        <v>-31.1111111111111</v>
      </c>
      <c r="K6" s="196">
        <f>D6-G6</f>
        <v>-144.5951</v>
      </c>
      <c r="L6" s="148">
        <f>K6/G6*100</f>
        <v>-21.8028293974827</v>
      </c>
      <c r="M6" s="297">
        <f>E6-H6</f>
        <v>3.1478</v>
      </c>
      <c r="N6" s="148">
        <f>M6/H6*100</f>
        <v>3.0134484158287</v>
      </c>
      <c r="O6" s="148"/>
      <c r="P6" s="143"/>
      <c r="Q6" s="301">
        <f>SUM(Q7:Q31)</f>
        <v>19.1</v>
      </c>
      <c r="R6" s="287">
        <f>89.7-E6</f>
        <v>-17.9062</v>
      </c>
    </row>
    <row r="7" s="219" customFormat="1" ht="18.75" customHeight="1" spans="1:17">
      <c r="A7" s="143">
        <v>1</v>
      </c>
      <c r="B7" s="136" t="s">
        <v>33</v>
      </c>
      <c r="C7" s="137">
        <v>13</v>
      </c>
      <c r="D7" s="148">
        <v>82.7758</v>
      </c>
      <c r="E7" s="147">
        <v>9.69</v>
      </c>
      <c r="F7" s="137">
        <v>12</v>
      </c>
      <c r="G7" s="148">
        <v>86.5191</v>
      </c>
      <c r="H7" s="147">
        <v>11.6</v>
      </c>
      <c r="I7" s="137">
        <f t="shared" ref="I7:I31" si="1">C7-F7</f>
        <v>1</v>
      </c>
      <c r="J7" s="147">
        <f t="shared" ref="J7:J26" si="2">I7/F7*100</f>
        <v>8.33333333333333</v>
      </c>
      <c r="K7" s="196">
        <f t="shared" ref="K7:K25" si="3">D7-G7</f>
        <v>-3.74329999999999</v>
      </c>
      <c r="L7" s="148">
        <f t="shared" ref="L7:L25" si="4">K7/G7*100</f>
        <v>-4.32655910660188</v>
      </c>
      <c r="M7" s="297">
        <f t="shared" ref="M7:M25" si="5">E7-H7</f>
        <v>-1.91</v>
      </c>
      <c r="N7" s="148">
        <f t="shared" ref="N7:N31" si="6">M7/H7*100</f>
        <v>-16.4655172413793</v>
      </c>
      <c r="O7" s="202">
        <v>4.7</v>
      </c>
      <c r="P7" s="143"/>
      <c r="Q7" s="302">
        <v>0</v>
      </c>
    </row>
    <row r="8" s="285" customFormat="1" ht="18.75" customHeight="1" spans="1:17">
      <c r="A8" s="143">
        <v>2</v>
      </c>
      <c r="B8" s="136" t="s">
        <v>34</v>
      </c>
      <c r="C8" s="137">
        <v>8</v>
      </c>
      <c r="D8" s="148">
        <v>161.8026</v>
      </c>
      <c r="E8" s="147">
        <v>26.95</v>
      </c>
      <c r="F8" s="137">
        <v>16</v>
      </c>
      <c r="G8" s="148">
        <v>98.9654</v>
      </c>
      <c r="H8" s="147">
        <v>13.84</v>
      </c>
      <c r="I8" s="137">
        <f t="shared" si="1"/>
        <v>-8</v>
      </c>
      <c r="J8" s="147">
        <f t="shared" si="2"/>
        <v>-50</v>
      </c>
      <c r="K8" s="196">
        <f t="shared" si="3"/>
        <v>62.8372</v>
      </c>
      <c r="L8" s="148">
        <f t="shared" si="4"/>
        <v>63.4941100627088</v>
      </c>
      <c r="M8" s="297">
        <f t="shared" si="5"/>
        <v>13.11</v>
      </c>
      <c r="N8" s="148">
        <f t="shared" si="6"/>
        <v>94.7254335260116</v>
      </c>
      <c r="O8" s="202">
        <v>6.1</v>
      </c>
      <c r="P8" s="143"/>
      <c r="Q8" s="302">
        <v>5.3</v>
      </c>
    </row>
    <row r="9" s="285" customFormat="1" ht="18.75" customHeight="1" spans="1:17">
      <c r="A9" s="143">
        <v>3</v>
      </c>
      <c r="B9" s="136" t="s">
        <v>35</v>
      </c>
      <c r="C9" s="137">
        <v>7</v>
      </c>
      <c r="D9" s="147">
        <v>52</v>
      </c>
      <c r="E9" s="147">
        <v>14.7</v>
      </c>
      <c r="F9" s="137">
        <v>7</v>
      </c>
      <c r="G9" s="147">
        <v>56.3</v>
      </c>
      <c r="H9" s="147">
        <v>15.8</v>
      </c>
      <c r="I9" s="137">
        <f t="shared" si="1"/>
        <v>0</v>
      </c>
      <c r="J9" s="147">
        <f t="shared" si="2"/>
        <v>0</v>
      </c>
      <c r="K9" s="196">
        <f t="shared" si="3"/>
        <v>-4.3</v>
      </c>
      <c r="L9" s="148">
        <f t="shared" si="4"/>
        <v>-7.63765541740675</v>
      </c>
      <c r="M9" s="297">
        <f t="shared" si="5"/>
        <v>-1.1</v>
      </c>
      <c r="N9" s="148">
        <f t="shared" si="6"/>
        <v>-6.96202531645571</v>
      </c>
      <c r="O9" s="298">
        <v>3</v>
      </c>
      <c r="P9" s="143"/>
      <c r="Q9" s="302">
        <v>3</v>
      </c>
    </row>
    <row r="10" s="285" customFormat="1" ht="18.75" customHeight="1" spans="1:17">
      <c r="A10" s="143">
        <v>4</v>
      </c>
      <c r="B10" s="136" t="s">
        <v>36</v>
      </c>
      <c r="C10" s="137">
        <v>3</v>
      </c>
      <c r="D10" s="147">
        <v>5.31</v>
      </c>
      <c r="E10" s="147">
        <v>2.8</v>
      </c>
      <c r="F10" s="137">
        <v>9</v>
      </c>
      <c r="G10" s="147">
        <v>16.382</v>
      </c>
      <c r="H10" s="147">
        <v>2.703</v>
      </c>
      <c r="I10" s="137">
        <f t="shared" si="1"/>
        <v>-6</v>
      </c>
      <c r="J10" s="147">
        <f t="shared" si="2"/>
        <v>-66.6666666666667</v>
      </c>
      <c r="K10" s="196">
        <f t="shared" si="3"/>
        <v>-11.072</v>
      </c>
      <c r="L10" s="148">
        <f t="shared" si="4"/>
        <v>-67.5863752899524</v>
      </c>
      <c r="M10" s="297">
        <f t="shared" si="5"/>
        <v>0.097</v>
      </c>
      <c r="N10" s="298">
        <f t="shared" si="6"/>
        <v>3.58860525342212</v>
      </c>
      <c r="O10" s="202">
        <v>0.5</v>
      </c>
      <c r="P10" s="143"/>
      <c r="Q10" s="302">
        <v>0.7</v>
      </c>
    </row>
    <row r="11" s="285" customFormat="1" ht="18.75" customHeight="1" spans="1:17">
      <c r="A11" s="143">
        <v>5</v>
      </c>
      <c r="B11" s="136" t="s">
        <v>37</v>
      </c>
      <c r="C11" s="137">
        <v>7</v>
      </c>
      <c r="D11" s="148">
        <v>49.924</v>
      </c>
      <c r="E11" s="147">
        <v>6.9</v>
      </c>
      <c r="F11" s="137">
        <v>6</v>
      </c>
      <c r="G11" s="148">
        <v>58.124</v>
      </c>
      <c r="H11" s="147">
        <v>3.2</v>
      </c>
      <c r="I11" s="137">
        <f t="shared" si="1"/>
        <v>1</v>
      </c>
      <c r="J11" s="147">
        <f t="shared" si="2"/>
        <v>16.6666666666667</v>
      </c>
      <c r="K11" s="196">
        <f t="shared" si="3"/>
        <v>-8.2</v>
      </c>
      <c r="L11" s="148">
        <f t="shared" si="4"/>
        <v>-14.1077695960361</v>
      </c>
      <c r="M11" s="297">
        <f t="shared" si="5"/>
        <v>3.7</v>
      </c>
      <c r="N11" s="148">
        <f t="shared" si="6"/>
        <v>115.625</v>
      </c>
      <c r="O11" s="202">
        <v>6.2</v>
      </c>
      <c r="P11" s="143"/>
      <c r="Q11" s="302">
        <v>3.9</v>
      </c>
    </row>
    <row r="12" ht="18.75" customHeight="1" spans="1:17">
      <c r="A12" s="143">
        <v>6</v>
      </c>
      <c r="B12" s="136" t="s">
        <v>38</v>
      </c>
      <c r="C12" s="137">
        <v>6</v>
      </c>
      <c r="D12" s="148">
        <v>22.882</v>
      </c>
      <c r="E12" s="147">
        <v>7.16</v>
      </c>
      <c r="F12" s="137">
        <v>5</v>
      </c>
      <c r="G12" s="147">
        <v>136.71</v>
      </c>
      <c r="H12" s="147">
        <v>11.22</v>
      </c>
      <c r="I12" s="137">
        <f t="shared" si="1"/>
        <v>1</v>
      </c>
      <c r="J12" s="148">
        <f t="shared" si="2"/>
        <v>20</v>
      </c>
      <c r="K12" s="196">
        <f t="shared" si="3"/>
        <v>-113.828</v>
      </c>
      <c r="L12" s="148">
        <f t="shared" si="4"/>
        <v>-83.2623802209056</v>
      </c>
      <c r="M12" s="297">
        <f t="shared" si="5"/>
        <v>-4.06</v>
      </c>
      <c r="N12" s="148">
        <f t="shared" si="6"/>
        <v>-36.1853832442068</v>
      </c>
      <c r="O12" s="298">
        <v>1</v>
      </c>
      <c r="P12" s="143"/>
      <c r="Q12" s="302">
        <v>1.3</v>
      </c>
    </row>
    <row r="13" ht="18.75" customHeight="1" spans="1:17">
      <c r="A13" s="143">
        <v>7</v>
      </c>
      <c r="B13" s="136" t="s">
        <v>39</v>
      </c>
      <c r="C13" s="137">
        <v>6</v>
      </c>
      <c r="D13" s="148">
        <v>11.7474</v>
      </c>
      <c r="E13" s="147">
        <v>3.835</v>
      </c>
      <c r="F13" s="137">
        <v>5</v>
      </c>
      <c r="G13" s="148">
        <v>15.3674</v>
      </c>
      <c r="H13" s="147">
        <v>3</v>
      </c>
      <c r="I13" s="137">
        <f t="shared" si="1"/>
        <v>1</v>
      </c>
      <c r="J13" s="147">
        <f t="shared" si="2"/>
        <v>20</v>
      </c>
      <c r="K13" s="196">
        <f t="shared" si="3"/>
        <v>-3.62</v>
      </c>
      <c r="L13" s="148">
        <f t="shared" si="4"/>
        <v>-23.5563595663547</v>
      </c>
      <c r="M13" s="297">
        <f t="shared" si="5"/>
        <v>0.835</v>
      </c>
      <c r="N13" s="148">
        <f t="shared" si="6"/>
        <v>27.8333333333333</v>
      </c>
      <c r="O13" s="202">
        <v>0.5</v>
      </c>
      <c r="P13" s="143"/>
      <c r="Q13" s="302">
        <v>0.5</v>
      </c>
    </row>
    <row r="14" ht="18.75" customHeight="1" spans="1:17">
      <c r="A14" s="143">
        <v>8</v>
      </c>
      <c r="B14" s="136" t="s">
        <v>40</v>
      </c>
      <c r="C14" s="137">
        <v>5</v>
      </c>
      <c r="D14" s="147">
        <v>17.57</v>
      </c>
      <c r="E14" s="147">
        <v>2.85</v>
      </c>
      <c r="F14" s="137">
        <v>4</v>
      </c>
      <c r="G14" s="147">
        <v>16.31</v>
      </c>
      <c r="H14" s="147">
        <v>3.68</v>
      </c>
      <c r="I14" s="137">
        <f t="shared" si="1"/>
        <v>1</v>
      </c>
      <c r="J14" s="147">
        <f t="shared" si="2"/>
        <v>25</v>
      </c>
      <c r="K14" s="196">
        <f t="shared" si="3"/>
        <v>1.26</v>
      </c>
      <c r="L14" s="148">
        <f t="shared" si="4"/>
        <v>7.72532188841203</v>
      </c>
      <c r="M14" s="297">
        <f t="shared" si="5"/>
        <v>-0.83</v>
      </c>
      <c r="N14" s="148">
        <f t="shared" si="6"/>
        <v>-22.554347826087</v>
      </c>
      <c r="O14" s="202">
        <v>0.5</v>
      </c>
      <c r="P14" s="143"/>
      <c r="Q14" s="302">
        <v>0.5</v>
      </c>
    </row>
    <row r="15" ht="18.75" customHeight="1" spans="1:17">
      <c r="A15" s="143">
        <v>9</v>
      </c>
      <c r="B15" s="136" t="s">
        <v>41</v>
      </c>
      <c r="C15" s="137">
        <v>4</v>
      </c>
      <c r="D15" s="148">
        <v>3.2427</v>
      </c>
      <c r="E15" s="148">
        <v>1.3927</v>
      </c>
      <c r="F15" s="137">
        <v>8</v>
      </c>
      <c r="G15" s="147">
        <v>25.56</v>
      </c>
      <c r="H15" s="147">
        <v>1.41</v>
      </c>
      <c r="I15" s="137">
        <f t="shared" si="1"/>
        <v>-4</v>
      </c>
      <c r="J15" s="147">
        <f t="shared" si="2"/>
        <v>-50</v>
      </c>
      <c r="K15" s="196">
        <f t="shared" si="3"/>
        <v>-22.3173</v>
      </c>
      <c r="L15" s="148">
        <f t="shared" si="4"/>
        <v>-87.3133802816901</v>
      </c>
      <c r="M15" s="297">
        <f t="shared" si="5"/>
        <v>-0.0172999999999999</v>
      </c>
      <c r="N15" s="298">
        <f t="shared" si="6"/>
        <v>-1.22695035460992</v>
      </c>
      <c r="O15" s="202">
        <v>1</v>
      </c>
      <c r="P15" s="143"/>
      <c r="Q15" s="302">
        <v>0.5</v>
      </c>
    </row>
    <row r="16" s="219" customFormat="1" ht="18.75" customHeight="1" spans="1:17">
      <c r="A16" s="143">
        <v>10</v>
      </c>
      <c r="B16" s="136" t="s">
        <v>42</v>
      </c>
      <c r="C16" s="137">
        <v>4</v>
      </c>
      <c r="D16" s="147">
        <v>12.5</v>
      </c>
      <c r="E16" s="147">
        <v>4.4</v>
      </c>
      <c r="F16" s="137">
        <v>5</v>
      </c>
      <c r="G16" s="147">
        <v>30</v>
      </c>
      <c r="H16" s="147">
        <v>4.95</v>
      </c>
      <c r="I16" s="137">
        <f t="shared" si="1"/>
        <v>-1</v>
      </c>
      <c r="J16" s="147">
        <f t="shared" si="2"/>
        <v>-20</v>
      </c>
      <c r="K16" s="196">
        <f t="shared" si="3"/>
        <v>-17.5</v>
      </c>
      <c r="L16" s="148">
        <f t="shared" si="4"/>
        <v>-58.3333333333333</v>
      </c>
      <c r="M16" s="297">
        <f t="shared" si="5"/>
        <v>-0.55</v>
      </c>
      <c r="N16" s="148">
        <f t="shared" si="6"/>
        <v>-11.1111111111111</v>
      </c>
      <c r="O16" s="202">
        <v>2.4</v>
      </c>
      <c r="P16" s="143"/>
      <c r="Q16" s="302">
        <v>2</v>
      </c>
    </row>
    <row r="17" s="219" customFormat="1" ht="18.75" customHeight="1" spans="1:17">
      <c r="A17" s="143">
        <v>11</v>
      </c>
      <c r="B17" s="136" t="s">
        <v>43</v>
      </c>
      <c r="C17" s="137">
        <v>4</v>
      </c>
      <c r="D17" s="147">
        <v>7.02</v>
      </c>
      <c r="E17" s="147">
        <v>1.8</v>
      </c>
      <c r="F17" s="137">
        <v>6</v>
      </c>
      <c r="G17" s="147">
        <v>10.44</v>
      </c>
      <c r="H17" s="147">
        <v>3.729</v>
      </c>
      <c r="I17" s="137">
        <f t="shared" si="1"/>
        <v>-2</v>
      </c>
      <c r="J17" s="147">
        <f t="shared" si="2"/>
        <v>-33.3333333333333</v>
      </c>
      <c r="K17" s="196">
        <f t="shared" si="3"/>
        <v>-3.42</v>
      </c>
      <c r="L17" s="148">
        <f t="shared" si="4"/>
        <v>-32.7586206896552</v>
      </c>
      <c r="M17" s="297">
        <f t="shared" si="5"/>
        <v>-1.929</v>
      </c>
      <c r="N17" s="148">
        <f t="shared" si="6"/>
        <v>-51.7296862429606</v>
      </c>
      <c r="O17" s="202">
        <v>0.5</v>
      </c>
      <c r="P17" s="143"/>
      <c r="Q17" s="302">
        <v>0.2</v>
      </c>
    </row>
    <row r="18" s="219" customFormat="1" ht="18.75" customHeight="1" spans="1:17">
      <c r="A18" s="143">
        <v>12</v>
      </c>
      <c r="B18" s="136" t="s">
        <v>44</v>
      </c>
      <c r="C18" s="137">
        <v>2</v>
      </c>
      <c r="D18" s="147">
        <v>1.8</v>
      </c>
      <c r="E18" s="147">
        <v>0.5</v>
      </c>
      <c r="F18" s="137">
        <v>5</v>
      </c>
      <c r="G18" s="147">
        <v>2.21</v>
      </c>
      <c r="H18" s="147">
        <v>0.772</v>
      </c>
      <c r="I18" s="137">
        <f t="shared" si="1"/>
        <v>-3</v>
      </c>
      <c r="J18" s="147"/>
      <c r="K18" s="196">
        <f t="shared" si="3"/>
        <v>-0.41</v>
      </c>
      <c r="L18" s="148"/>
      <c r="M18" s="297">
        <f t="shared" si="5"/>
        <v>-0.272</v>
      </c>
      <c r="N18" s="148"/>
      <c r="O18" s="202">
        <v>0.3</v>
      </c>
      <c r="P18" s="143"/>
      <c r="Q18" s="302">
        <v>0.3</v>
      </c>
    </row>
    <row r="19" s="285" customFormat="1" ht="18.75" customHeight="1" spans="1:17">
      <c r="A19" s="143">
        <v>13</v>
      </c>
      <c r="B19" s="136" t="s">
        <v>45</v>
      </c>
      <c r="C19" s="137">
        <v>8</v>
      </c>
      <c r="D19" s="148">
        <v>10.4201</v>
      </c>
      <c r="E19" s="147">
        <v>1.2</v>
      </c>
      <c r="F19" s="137">
        <v>6</v>
      </c>
      <c r="G19" s="147">
        <v>4.327</v>
      </c>
      <c r="H19" s="147">
        <v>1.405</v>
      </c>
      <c r="I19" s="137">
        <f t="shared" si="1"/>
        <v>2</v>
      </c>
      <c r="J19" s="147"/>
      <c r="K19" s="196">
        <f t="shared" si="3"/>
        <v>6.0931</v>
      </c>
      <c r="L19" s="148"/>
      <c r="M19" s="297">
        <f t="shared" si="5"/>
        <v>-0.205</v>
      </c>
      <c r="N19" s="148"/>
      <c r="O19" s="148">
        <v>0.3</v>
      </c>
      <c r="P19" s="143"/>
      <c r="Q19" s="302" t="s">
        <v>46</v>
      </c>
    </row>
    <row r="20" s="223" customFormat="1" ht="18.75" customHeight="1" spans="1:17">
      <c r="A20" s="143">
        <v>14</v>
      </c>
      <c r="B20" s="136" t="s">
        <v>15</v>
      </c>
      <c r="C20" s="137"/>
      <c r="D20" s="148"/>
      <c r="E20" s="147"/>
      <c r="F20" s="137">
        <v>1</v>
      </c>
      <c r="G20" s="148"/>
      <c r="H20" s="147"/>
      <c r="I20" s="137">
        <f t="shared" si="1"/>
        <v>-1</v>
      </c>
      <c r="J20" s="147">
        <f t="shared" si="2"/>
        <v>-100</v>
      </c>
      <c r="K20" s="196"/>
      <c r="L20" s="148"/>
      <c r="M20" s="297"/>
      <c r="N20" s="148"/>
      <c r="O20" s="148"/>
      <c r="P20" s="143"/>
      <c r="Q20" s="302"/>
    </row>
    <row r="21" s="285" customFormat="1" ht="36.75" customHeight="1" spans="1:17">
      <c r="A21" s="143">
        <v>15</v>
      </c>
      <c r="B21" s="136" t="s">
        <v>16</v>
      </c>
      <c r="C21" s="137">
        <v>2</v>
      </c>
      <c r="D21" s="148">
        <v>26.1983</v>
      </c>
      <c r="E21" s="147">
        <v>5.5</v>
      </c>
      <c r="F21" s="137">
        <v>2</v>
      </c>
      <c r="G21" s="147">
        <v>24.6188</v>
      </c>
      <c r="H21" s="147">
        <v>4.2</v>
      </c>
      <c r="I21" s="137">
        <f t="shared" si="1"/>
        <v>0</v>
      </c>
      <c r="J21" s="147">
        <f t="shared" si="2"/>
        <v>0</v>
      </c>
      <c r="K21" s="196">
        <f t="shared" si="3"/>
        <v>1.5795</v>
      </c>
      <c r="L21" s="148">
        <f t="shared" si="4"/>
        <v>6.41582855378816</v>
      </c>
      <c r="M21" s="297">
        <f t="shared" si="5"/>
        <v>1.3</v>
      </c>
      <c r="N21" s="298">
        <f t="shared" si="6"/>
        <v>30.9523809523809</v>
      </c>
      <c r="O21" s="298"/>
      <c r="P21" s="143"/>
      <c r="Q21" s="302"/>
    </row>
    <row r="22" s="219" customFormat="1" ht="33.75" customHeight="1" spans="1:17">
      <c r="A22" s="143">
        <v>16</v>
      </c>
      <c r="B22" s="136" t="s">
        <v>18</v>
      </c>
      <c r="C22" s="137"/>
      <c r="D22" s="148"/>
      <c r="E22" s="147"/>
      <c r="F22" s="137">
        <v>1</v>
      </c>
      <c r="G22" s="148"/>
      <c r="H22" s="147"/>
      <c r="I22" s="137">
        <f t="shared" si="1"/>
        <v>-1</v>
      </c>
      <c r="J22" s="147">
        <f t="shared" si="2"/>
        <v>-100</v>
      </c>
      <c r="K22" s="196"/>
      <c r="L22" s="148"/>
      <c r="M22" s="297"/>
      <c r="N22" s="298"/>
      <c r="O22" s="298"/>
      <c r="P22" s="143"/>
      <c r="Q22" s="302"/>
    </row>
    <row r="23" s="219" customFormat="1" ht="18.75" customHeight="1" spans="1:17">
      <c r="A23" s="143">
        <v>17</v>
      </c>
      <c r="B23" s="136" t="s">
        <v>47</v>
      </c>
      <c r="C23" s="137">
        <v>1</v>
      </c>
      <c r="D23" s="148">
        <v>30</v>
      </c>
      <c r="E23" s="148">
        <v>9</v>
      </c>
      <c r="F23" s="137">
        <v>3</v>
      </c>
      <c r="G23" s="196">
        <v>30</v>
      </c>
      <c r="H23" s="137">
        <v>10</v>
      </c>
      <c r="I23" s="137">
        <f t="shared" si="1"/>
        <v>-2</v>
      </c>
      <c r="J23" s="147">
        <f t="shared" si="2"/>
        <v>-66.6666666666667</v>
      </c>
      <c r="K23" s="196">
        <f t="shared" si="3"/>
        <v>0</v>
      </c>
      <c r="L23" s="148">
        <f t="shared" si="4"/>
        <v>0</v>
      </c>
      <c r="M23" s="297">
        <f t="shared" si="5"/>
        <v>-1</v>
      </c>
      <c r="N23" s="148">
        <f t="shared" si="6"/>
        <v>-10</v>
      </c>
      <c r="O23" s="148"/>
      <c r="P23" s="143"/>
      <c r="Q23" s="302"/>
    </row>
    <row r="24" s="285" customFormat="1" ht="18.75" customHeight="1" spans="1:17">
      <c r="A24" s="143">
        <v>18</v>
      </c>
      <c r="B24" s="136" t="s">
        <v>19</v>
      </c>
      <c r="C24" s="137"/>
      <c r="D24" s="148"/>
      <c r="E24" s="147"/>
      <c r="F24" s="143">
        <v>2</v>
      </c>
      <c r="G24" s="147"/>
      <c r="H24" s="137"/>
      <c r="I24" s="137">
        <f t="shared" si="1"/>
        <v>-2</v>
      </c>
      <c r="J24" s="147">
        <f t="shared" si="2"/>
        <v>-100</v>
      </c>
      <c r="K24" s="196"/>
      <c r="L24" s="148"/>
      <c r="M24" s="297"/>
      <c r="N24" s="298"/>
      <c r="O24" s="202">
        <v>0.5</v>
      </c>
      <c r="P24" s="143"/>
      <c r="Q24" s="302">
        <v>0.3</v>
      </c>
    </row>
    <row r="25" ht="18.75" customHeight="1" spans="1:17">
      <c r="A25" s="143">
        <v>19</v>
      </c>
      <c r="B25" s="136" t="s">
        <v>48</v>
      </c>
      <c r="C25" s="137">
        <v>4</v>
      </c>
      <c r="D25" s="196">
        <v>1.7985</v>
      </c>
      <c r="E25" s="148">
        <v>1.5085</v>
      </c>
      <c r="F25" s="137">
        <v>6</v>
      </c>
      <c r="G25" s="137">
        <v>19.5986</v>
      </c>
      <c r="H25" s="147">
        <v>3.8</v>
      </c>
      <c r="I25" s="137">
        <f t="shared" si="1"/>
        <v>-2</v>
      </c>
      <c r="J25" s="147">
        <f t="shared" si="2"/>
        <v>-33.3333333333333</v>
      </c>
      <c r="K25" s="196">
        <f t="shared" si="3"/>
        <v>-17.8001</v>
      </c>
      <c r="L25" s="148">
        <f t="shared" si="4"/>
        <v>-90.8233241149878</v>
      </c>
      <c r="M25" s="297">
        <f t="shared" si="5"/>
        <v>-2.2915</v>
      </c>
      <c r="N25" s="148">
        <f t="shared" si="6"/>
        <v>-60.3026315789474</v>
      </c>
      <c r="O25" s="148"/>
      <c r="P25" s="143"/>
      <c r="Q25" s="302"/>
    </row>
    <row r="26" ht="18.75" customHeight="1" spans="1:17">
      <c r="A26" s="143">
        <v>20</v>
      </c>
      <c r="B26" s="136" t="s">
        <v>49</v>
      </c>
      <c r="C26" s="137">
        <v>3</v>
      </c>
      <c r="D26" s="148">
        <v>8.442</v>
      </c>
      <c r="E26" s="147">
        <v>3.45</v>
      </c>
      <c r="F26" s="137">
        <v>8</v>
      </c>
      <c r="G26" s="137">
        <v>15.738</v>
      </c>
      <c r="H26" s="147">
        <v>4.83</v>
      </c>
      <c r="I26" s="137">
        <f t="shared" si="1"/>
        <v>-5</v>
      </c>
      <c r="J26" s="147">
        <f t="shared" si="2"/>
        <v>-62.5</v>
      </c>
      <c r="K26" s="196">
        <f t="shared" ref="K26:K31" si="7">D26-G26</f>
        <v>-7.296</v>
      </c>
      <c r="L26" s="148">
        <f t="shared" ref="L26:L31" si="8">K26/G26*100</f>
        <v>-46.3591307662981</v>
      </c>
      <c r="M26" s="297">
        <f t="shared" ref="M26:M31" si="9">E26-H26</f>
        <v>-1.38</v>
      </c>
      <c r="N26" s="148">
        <f t="shared" si="6"/>
        <v>-28.5714285714286</v>
      </c>
      <c r="O26" s="148">
        <v>0.3</v>
      </c>
      <c r="P26" s="143"/>
      <c r="Q26" s="302">
        <v>0.6</v>
      </c>
    </row>
    <row r="27" ht="21" customHeight="1" spans="1:16">
      <c r="A27" s="294"/>
      <c r="B27" s="136" t="s">
        <v>50</v>
      </c>
      <c r="C27" s="294">
        <v>2</v>
      </c>
      <c r="D27" s="295">
        <v>9.555</v>
      </c>
      <c r="E27" s="296">
        <v>2</v>
      </c>
      <c r="F27" s="294">
        <v>2</v>
      </c>
      <c r="G27" s="296">
        <v>8.66</v>
      </c>
      <c r="H27" s="296">
        <v>2</v>
      </c>
      <c r="I27" s="137">
        <f t="shared" si="1"/>
        <v>0</v>
      </c>
      <c r="J27" s="299"/>
      <c r="K27" s="196">
        <f t="shared" si="7"/>
        <v>0.895</v>
      </c>
      <c r="L27" s="148">
        <f t="shared" si="8"/>
        <v>10.3348729792148</v>
      </c>
      <c r="M27" s="297">
        <f t="shared" si="9"/>
        <v>0</v>
      </c>
      <c r="N27" s="148">
        <f t="shared" si="6"/>
        <v>0</v>
      </c>
      <c r="O27" s="299"/>
      <c r="P27" s="294"/>
    </row>
    <row r="28" ht="21" customHeight="1" spans="1:16">
      <c r="A28" s="294"/>
      <c r="B28" s="136" t="s">
        <v>51</v>
      </c>
      <c r="C28" s="294">
        <v>1</v>
      </c>
      <c r="D28" s="295">
        <v>1.393</v>
      </c>
      <c r="E28" s="296">
        <v>0.5</v>
      </c>
      <c r="F28" s="294">
        <v>1</v>
      </c>
      <c r="G28" s="296">
        <v>1.393</v>
      </c>
      <c r="H28" s="296">
        <v>0.7</v>
      </c>
      <c r="I28" s="137">
        <f t="shared" si="1"/>
        <v>0</v>
      </c>
      <c r="J28" s="299"/>
      <c r="K28" s="196">
        <f t="shared" si="7"/>
        <v>0</v>
      </c>
      <c r="L28" s="148">
        <f t="shared" si="8"/>
        <v>0</v>
      </c>
      <c r="M28" s="297">
        <f t="shared" si="9"/>
        <v>-0.2</v>
      </c>
      <c r="N28" s="148">
        <f t="shared" si="6"/>
        <v>-28.5714285714286</v>
      </c>
      <c r="O28" s="299"/>
      <c r="P28" s="294"/>
    </row>
    <row r="29" ht="21" customHeight="1" spans="1:16">
      <c r="A29" s="294"/>
      <c r="B29" s="136" t="s">
        <v>52</v>
      </c>
      <c r="C29" s="294"/>
      <c r="D29" s="296"/>
      <c r="E29" s="296"/>
      <c r="F29" s="294">
        <v>2</v>
      </c>
      <c r="G29" s="296">
        <v>0.045</v>
      </c>
      <c r="H29" s="296">
        <v>0.035</v>
      </c>
      <c r="I29" s="137">
        <f t="shared" si="1"/>
        <v>-2</v>
      </c>
      <c r="J29" s="299"/>
      <c r="K29" s="196">
        <f t="shared" si="7"/>
        <v>-0.045</v>
      </c>
      <c r="L29" s="148">
        <f t="shared" si="8"/>
        <v>-100</v>
      </c>
      <c r="M29" s="297">
        <f t="shared" si="9"/>
        <v>-0.035</v>
      </c>
      <c r="N29" s="148">
        <f t="shared" si="6"/>
        <v>-100</v>
      </c>
      <c r="O29" s="299"/>
      <c r="P29" s="294"/>
    </row>
    <row r="30" ht="21" customHeight="1" spans="1:16">
      <c r="A30" s="294"/>
      <c r="B30" s="136" t="s">
        <v>53</v>
      </c>
      <c r="C30" s="294">
        <v>3</v>
      </c>
      <c r="D30" s="295">
        <v>2.2177</v>
      </c>
      <c r="E30" s="296">
        <v>1.47</v>
      </c>
      <c r="F30" s="294">
        <v>10</v>
      </c>
      <c r="G30" s="296">
        <v>2.4939</v>
      </c>
      <c r="H30" s="296">
        <v>0.8744</v>
      </c>
      <c r="I30" s="137">
        <f t="shared" si="1"/>
        <v>-7</v>
      </c>
      <c r="J30" s="299"/>
      <c r="K30" s="196">
        <f t="shared" si="7"/>
        <v>-0.2762</v>
      </c>
      <c r="L30" s="148">
        <f t="shared" si="8"/>
        <v>-11.0750230562573</v>
      </c>
      <c r="M30" s="297">
        <f t="shared" si="9"/>
        <v>0.5956</v>
      </c>
      <c r="N30" s="148">
        <f t="shared" si="6"/>
        <v>68.1152790484904</v>
      </c>
      <c r="O30" s="299"/>
      <c r="P30" s="294"/>
    </row>
    <row r="31" ht="21" customHeight="1" spans="1:16">
      <c r="A31" s="294"/>
      <c r="B31" s="136" t="s">
        <v>54</v>
      </c>
      <c r="C31" s="294"/>
      <c r="D31" s="296"/>
      <c r="E31" s="296"/>
      <c r="F31" s="294">
        <v>3</v>
      </c>
      <c r="G31" s="296">
        <v>3.432</v>
      </c>
      <c r="H31" s="296">
        <v>0.71</v>
      </c>
      <c r="I31" s="137">
        <f t="shared" si="1"/>
        <v>-3</v>
      </c>
      <c r="J31" s="299"/>
      <c r="K31" s="196">
        <f t="shared" si="7"/>
        <v>-3.432</v>
      </c>
      <c r="L31" s="148">
        <f t="shared" si="8"/>
        <v>-100</v>
      </c>
      <c r="M31" s="297">
        <f t="shared" si="9"/>
        <v>-0.71</v>
      </c>
      <c r="N31" s="148">
        <f t="shared" si="6"/>
        <v>-100</v>
      </c>
      <c r="O31" s="299"/>
      <c r="P31" s="294"/>
    </row>
    <row r="32" ht="21" customHeight="1"/>
    <row r="33" ht="21" customHeight="1"/>
  </sheetData>
  <autoFilter ref="A4:HZ31">
    <extLst/>
  </autoFilter>
  <mergeCells count="11">
    <mergeCell ref="A1:C1"/>
    <mergeCell ref="A2:P2"/>
    <mergeCell ref="C3:E3"/>
    <mergeCell ref="F3:H3"/>
    <mergeCell ref="I3:N3"/>
    <mergeCell ref="A3:A5"/>
    <mergeCell ref="B3:B5"/>
    <mergeCell ref="O3:O4"/>
    <mergeCell ref="P3:P5"/>
    <mergeCell ref="Q3:Q5"/>
    <mergeCell ref="R3:R5"/>
  </mergeCells>
  <printOptions horizontalCentered="1"/>
  <pageMargins left="0.51" right="0.51" top="0.47" bottom="0.31" header="0.31" footer="0.31"/>
  <pageSetup paperSize="9" firstPageNumber="14" fitToHeight="0" orientation="landscape" useFirstPageNumber="1"/>
  <headerFooter>
    <oddFooter>&amp;C— &amp;P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67"/>
  <sheetViews>
    <sheetView topLeftCell="A40" workbookViewId="0">
      <selection activeCell="E10" sqref="E10:E16"/>
    </sheetView>
  </sheetViews>
  <sheetFormatPr defaultColWidth="8.75" defaultRowHeight="13.5" outlineLevelCol="4"/>
  <cols>
    <col min="1" max="1" width="4.125" style="119" customWidth="1"/>
    <col min="2" max="2" width="10.375" style="38" customWidth="1"/>
    <col min="3" max="3" width="8.875" style="119" customWidth="1"/>
    <col min="4" max="4" width="40.375" style="273" customWidth="1"/>
    <col min="5" max="5" width="18.875" style="38" customWidth="1"/>
    <col min="6" max="32" width="9" style="120" customWidth="1"/>
    <col min="33" max="16384" width="8.75" style="120"/>
  </cols>
  <sheetData>
    <row r="1" ht="20.25" customHeight="1" spans="1:2">
      <c r="A1" s="274" t="s">
        <v>55</v>
      </c>
      <c r="B1" s="274"/>
    </row>
    <row r="2" ht="24.75" customHeight="1" spans="1:5">
      <c r="A2" s="275" t="s">
        <v>56</v>
      </c>
      <c r="B2" s="275"/>
      <c r="C2" s="275"/>
      <c r="D2" s="275"/>
      <c r="E2" s="275"/>
    </row>
    <row r="3" s="119" customFormat="1" ht="42.75" customHeight="1" spans="1:5">
      <c r="A3" s="276" t="s">
        <v>24</v>
      </c>
      <c r="B3" s="276" t="s">
        <v>57</v>
      </c>
      <c r="C3" s="276" t="s">
        <v>58</v>
      </c>
      <c r="D3" s="276" t="s">
        <v>59</v>
      </c>
      <c r="E3" s="276" t="s">
        <v>60</v>
      </c>
    </row>
    <row r="4" s="119" customFormat="1" ht="22.5" customHeight="1" spans="1:5">
      <c r="A4" s="41" t="s">
        <v>14</v>
      </c>
      <c r="B4" s="41"/>
      <c r="C4" s="41">
        <f>SUM(C5:C56)</f>
        <v>52</v>
      </c>
      <c r="D4" s="41"/>
      <c r="E4" s="41"/>
    </row>
    <row r="5" ht="22.5" customHeight="1" spans="1:5">
      <c r="A5" s="41">
        <v>1</v>
      </c>
      <c r="B5" s="41" t="s">
        <v>61</v>
      </c>
      <c r="C5" s="41">
        <v>3</v>
      </c>
      <c r="D5" s="277" t="s">
        <v>62</v>
      </c>
      <c r="E5" s="41" t="s">
        <v>18</v>
      </c>
    </row>
    <row r="6" ht="22.5" customHeight="1" spans="1:5">
      <c r="A6" s="41">
        <v>2</v>
      </c>
      <c r="B6" s="41"/>
      <c r="C6" s="41"/>
      <c r="D6" s="277" t="s">
        <v>63</v>
      </c>
      <c r="E6" s="41"/>
    </row>
    <row r="7" ht="22.5" customHeight="1" spans="1:5">
      <c r="A7" s="41">
        <v>3</v>
      </c>
      <c r="B7" s="41"/>
      <c r="C7" s="41"/>
      <c r="D7" s="278" t="s">
        <v>64</v>
      </c>
      <c r="E7" s="41"/>
    </row>
    <row r="8" ht="22.5" customHeight="1" spans="1:5">
      <c r="A8" s="41">
        <v>4</v>
      </c>
      <c r="B8" s="41" t="s">
        <v>65</v>
      </c>
      <c r="C8" s="41">
        <v>1</v>
      </c>
      <c r="D8" s="277" t="s">
        <v>66</v>
      </c>
      <c r="E8" s="41" t="s">
        <v>19</v>
      </c>
    </row>
    <row r="9" ht="81" customHeight="1" spans="1:5">
      <c r="A9" s="41">
        <v>5</v>
      </c>
      <c r="B9" s="41" t="s">
        <v>67</v>
      </c>
      <c r="C9" s="41">
        <v>1</v>
      </c>
      <c r="D9" s="279" t="s">
        <v>68</v>
      </c>
      <c r="E9" s="41" t="s">
        <v>16</v>
      </c>
    </row>
    <row r="10" ht="22.5" customHeight="1" spans="1:5">
      <c r="A10" s="41">
        <v>6</v>
      </c>
      <c r="B10" s="41" t="s">
        <v>69</v>
      </c>
      <c r="C10" s="41">
        <v>4</v>
      </c>
      <c r="D10" s="277" t="s">
        <v>70</v>
      </c>
      <c r="E10" s="41" t="s">
        <v>19</v>
      </c>
    </row>
    <row r="11" ht="22.5" customHeight="1" spans="1:5">
      <c r="A11" s="41">
        <v>7</v>
      </c>
      <c r="B11" s="41"/>
      <c r="C11" s="41"/>
      <c r="D11" s="277" t="s">
        <v>71</v>
      </c>
      <c r="E11" s="41"/>
    </row>
    <row r="12" ht="22.5" customHeight="1" spans="1:5">
      <c r="A12" s="41">
        <v>8</v>
      </c>
      <c r="B12" s="41"/>
      <c r="C12" s="41"/>
      <c r="D12" s="277" t="s">
        <v>72</v>
      </c>
      <c r="E12" s="41"/>
    </row>
    <row r="13" ht="22.5" customHeight="1" spans="1:5">
      <c r="A13" s="41">
        <v>9</v>
      </c>
      <c r="B13" s="41"/>
      <c r="C13" s="41"/>
      <c r="D13" s="277" t="s">
        <v>73</v>
      </c>
      <c r="E13" s="41"/>
    </row>
    <row r="14" s="119" customFormat="1" ht="22.5" customHeight="1" spans="1:5">
      <c r="A14" s="41">
        <v>10</v>
      </c>
      <c r="B14" s="41" t="s">
        <v>74</v>
      </c>
      <c r="C14" s="41">
        <v>3</v>
      </c>
      <c r="D14" s="277" t="s">
        <v>75</v>
      </c>
      <c r="E14" s="41"/>
    </row>
    <row r="15" s="119" customFormat="1" ht="22.5" customHeight="1" spans="1:5">
      <c r="A15" s="41">
        <v>11</v>
      </c>
      <c r="B15" s="41"/>
      <c r="C15" s="41"/>
      <c r="D15" s="277" t="s">
        <v>76</v>
      </c>
      <c r="E15" s="41"/>
    </row>
    <row r="16" ht="22.5" customHeight="1" spans="1:5">
      <c r="A16" s="41">
        <v>12</v>
      </c>
      <c r="B16" s="41"/>
      <c r="C16" s="41"/>
      <c r="D16" s="277" t="s">
        <v>77</v>
      </c>
      <c r="E16" s="41"/>
    </row>
    <row r="17" ht="24" customHeight="1" spans="1:5">
      <c r="A17" s="41">
        <v>13</v>
      </c>
      <c r="B17" s="41" t="s">
        <v>78</v>
      </c>
      <c r="C17" s="41">
        <v>3</v>
      </c>
      <c r="D17" s="277" t="s">
        <v>79</v>
      </c>
      <c r="E17" s="41" t="s">
        <v>20</v>
      </c>
    </row>
    <row r="18" ht="24" customHeight="1" spans="1:5">
      <c r="A18" s="41">
        <v>14</v>
      </c>
      <c r="B18" s="41"/>
      <c r="C18" s="41"/>
      <c r="D18" s="277" t="s">
        <v>80</v>
      </c>
      <c r="E18" s="41"/>
    </row>
    <row r="19" s="119" customFormat="1" ht="24" customHeight="1" spans="1:5">
      <c r="A19" s="41">
        <v>15</v>
      </c>
      <c r="B19" s="41"/>
      <c r="C19" s="41"/>
      <c r="D19" s="277" t="s">
        <v>81</v>
      </c>
      <c r="E19" s="41"/>
    </row>
    <row r="20" s="119" customFormat="1" ht="24" customHeight="1" spans="1:5">
      <c r="A20" s="41">
        <v>16</v>
      </c>
      <c r="B20" s="41" t="s">
        <v>82</v>
      </c>
      <c r="C20" s="41">
        <v>2</v>
      </c>
      <c r="D20" s="277" t="s">
        <v>83</v>
      </c>
      <c r="E20" s="42" t="s">
        <v>21</v>
      </c>
    </row>
    <row r="21" s="119" customFormat="1" ht="24" customHeight="1" spans="1:5">
      <c r="A21" s="41">
        <v>17</v>
      </c>
      <c r="B21" s="41"/>
      <c r="C21" s="41"/>
      <c r="D21" s="277" t="s">
        <v>84</v>
      </c>
      <c r="E21" s="43"/>
    </row>
    <row r="22" s="119" customFormat="1" ht="24" customHeight="1" spans="1:5">
      <c r="A22" s="41">
        <v>18</v>
      </c>
      <c r="B22" s="41" t="s">
        <v>85</v>
      </c>
      <c r="C22" s="41">
        <v>2</v>
      </c>
      <c r="D22" s="279" t="s">
        <v>86</v>
      </c>
      <c r="E22" s="43"/>
    </row>
    <row r="23" s="119" customFormat="1" ht="24" customHeight="1" spans="1:5">
      <c r="A23" s="41">
        <v>19</v>
      </c>
      <c r="B23" s="41"/>
      <c r="C23" s="41"/>
      <c r="D23" s="279" t="s">
        <v>87</v>
      </c>
      <c r="E23" s="43"/>
    </row>
    <row r="24" ht="24" customHeight="1" spans="1:5">
      <c r="A24" s="41">
        <v>20</v>
      </c>
      <c r="B24" s="41" t="s">
        <v>88</v>
      </c>
      <c r="C24" s="41">
        <v>1</v>
      </c>
      <c r="D24" s="277" t="s">
        <v>89</v>
      </c>
      <c r="E24" s="44"/>
    </row>
    <row r="25" ht="33.75" customHeight="1" spans="1:5">
      <c r="A25" s="41">
        <v>21</v>
      </c>
      <c r="B25" s="41" t="s">
        <v>90</v>
      </c>
      <c r="C25" s="41">
        <v>1</v>
      </c>
      <c r="D25" s="278" t="s">
        <v>91</v>
      </c>
      <c r="E25" s="41" t="s">
        <v>18</v>
      </c>
    </row>
    <row r="26" ht="22.5" customHeight="1" spans="1:5">
      <c r="A26" s="41">
        <v>22</v>
      </c>
      <c r="B26" s="41" t="s">
        <v>92</v>
      </c>
      <c r="C26" s="41">
        <v>1</v>
      </c>
      <c r="D26" s="280" t="s">
        <v>93</v>
      </c>
      <c r="E26" s="41" t="s">
        <v>17</v>
      </c>
    </row>
    <row r="27" s="119" customFormat="1" ht="33.75" customHeight="1" spans="1:5">
      <c r="A27" s="41">
        <v>23</v>
      </c>
      <c r="B27" s="41" t="s">
        <v>94</v>
      </c>
      <c r="C27" s="41">
        <v>1</v>
      </c>
      <c r="D27" s="279" t="s">
        <v>95</v>
      </c>
      <c r="E27" s="41" t="s">
        <v>19</v>
      </c>
    </row>
    <row r="28" s="119" customFormat="1" ht="22.5" customHeight="1" spans="1:5">
      <c r="A28" s="41">
        <v>24</v>
      </c>
      <c r="B28" s="41"/>
      <c r="C28" s="41">
        <v>4</v>
      </c>
      <c r="D28" s="277" t="s">
        <v>96</v>
      </c>
      <c r="E28" s="41" t="s">
        <v>20</v>
      </c>
    </row>
    <row r="29" ht="22.5" customHeight="1" spans="1:5">
      <c r="A29" s="41">
        <v>25</v>
      </c>
      <c r="B29" s="41"/>
      <c r="C29" s="41"/>
      <c r="D29" s="277" t="s">
        <v>97</v>
      </c>
      <c r="E29" s="41"/>
    </row>
    <row r="30" ht="22.5" customHeight="1" spans="1:5">
      <c r="A30" s="41">
        <v>26</v>
      </c>
      <c r="B30" s="41"/>
      <c r="C30" s="41"/>
      <c r="D30" s="277" t="s">
        <v>98</v>
      </c>
      <c r="E30" s="41"/>
    </row>
    <row r="31" s="119" customFormat="1" ht="22.5" customHeight="1" spans="1:5">
      <c r="A31" s="41">
        <v>27</v>
      </c>
      <c r="B31" s="41"/>
      <c r="C31" s="41"/>
      <c r="D31" s="277" t="s">
        <v>99</v>
      </c>
      <c r="E31" s="41"/>
    </row>
    <row r="32" ht="22.5" customHeight="1" spans="1:5">
      <c r="A32" s="41">
        <v>28</v>
      </c>
      <c r="B32" s="41" t="s">
        <v>100</v>
      </c>
      <c r="C32" s="41">
        <v>2</v>
      </c>
      <c r="D32" s="281" t="s">
        <v>101</v>
      </c>
      <c r="E32" s="41" t="s">
        <v>21</v>
      </c>
    </row>
    <row r="33" ht="22.5" customHeight="1" spans="1:5">
      <c r="A33" s="41">
        <v>29</v>
      </c>
      <c r="B33" s="41"/>
      <c r="C33" s="41"/>
      <c r="D33" s="277" t="s">
        <v>102</v>
      </c>
      <c r="E33" s="41"/>
    </row>
    <row r="34" ht="22.5" customHeight="1" spans="1:5">
      <c r="A34" s="41">
        <v>30</v>
      </c>
      <c r="B34" s="41" t="s">
        <v>103</v>
      </c>
      <c r="C34" s="41">
        <v>1</v>
      </c>
      <c r="D34" s="279" t="s">
        <v>104</v>
      </c>
      <c r="E34" s="41" t="s">
        <v>20</v>
      </c>
    </row>
    <row r="35" s="119" customFormat="1" ht="22.5" customHeight="1" spans="1:5">
      <c r="A35" s="41">
        <v>31</v>
      </c>
      <c r="B35" s="41" t="s">
        <v>105</v>
      </c>
      <c r="C35" s="41">
        <v>6</v>
      </c>
      <c r="D35" s="277" t="s">
        <v>106</v>
      </c>
      <c r="E35" s="41" t="s">
        <v>17</v>
      </c>
    </row>
    <row r="36" s="119" customFormat="1" ht="22.5" customHeight="1" spans="1:5">
      <c r="A36" s="41">
        <v>32</v>
      </c>
      <c r="B36" s="41"/>
      <c r="C36" s="41"/>
      <c r="D36" s="277" t="s">
        <v>107</v>
      </c>
      <c r="E36" s="41"/>
    </row>
    <row r="37" s="119" customFormat="1" ht="22.5" customHeight="1" spans="1:5">
      <c r="A37" s="41">
        <v>33</v>
      </c>
      <c r="B37" s="41"/>
      <c r="C37" s="41"/>
      <c r="D37" s="277" t="s">
        <v>108</v>
      </c>
      <c r="E37" s="41"/>
    </row>
    <row r="38" ht="22.5" customHeight="1" spans="1:5">
      <c r="A38" s="41">
        <v>34</v>
      </c>
      <c r="B38" s="41"/>
      <c r="C38" s="41"/>
      <c r="D38" s="277" t="s">
        <v>109</v>
      </c>
      <c r="E38" s="41"/>
    </row>
    <row r="39" s="119" customFormat="1" ht="22.5" customHeight="1" spans="1:5">
      <c r="A39" s="41">
        <v>35</v>
      </c>
      <c r="B39" s="41"/>
      <c r="C39" s="41"/>
      <c r="D39" s="277" t="s">
        <v>110</v>
      </c>
      <c r="E39" s="41"/>
    </row>
    <row r="40" s="119" customFormat="1" ht="22.5" customHeight="1" spans="1:5">
      <c r="A40" s="41">
        <v>36</v>
      </c>
      <c r="B40" s="41"/>
      <c r="C40" s="41"/>
      <c r="D40" s="277" t="s">
        <v>111</v>
      </c>
      <c r="E40" s="41"/>
    </row>
    <row r="41" s="119" customFormat="1" ht="22.5" customHeight="1" spans="1:5">
      <c r="A41" s="41">
        <v>37</v>
      </c>
      <c r="B41" s="41" t="s">
        <v>112</v>
      </c>
      <c r="C41" s="41">
        <v>2</v>
      </c>
      <c r="D41" s="277" t="s">
        <v>113</v>
      </c>
      <c r="E41" s="42" t="s">
        <v>18</v>
      </c>
    </row>
    <row r="42" s="119" customFormat="1" ht="22.5" customHeight="1" spans="1:5">
      <c r="A42" s="41">
        <v>38</v>
      </c>
      <c r="B42" s="41"/>
      <c r="C42" s="41"/>
      <c r="D42" s="277" t="s">
        <v>114</v>
      </c>
      <c r="E42" s="43"/>
    </row>
    <row r="43" ht="36" customHeight="1" spans="1:5">
      <c r="A43" s="41">
        <v>39</v>
      </c>
      <c r="B43" s="41" t="s">
        <v>115</v>
      </c>
      <c r="C43" s="41">
        <v>1</v>
      </c>
      <c r="D43" s="282" t="s">
        <v>116</v>
      </c>
      <c r="E43" s="44"/>
    </row>
    <row r="44" s="119" customFormat="1" ht="22.5" customHeight="1" spans="1:5">
      <c r="A44" s="41">
        <v>40</v>
      </c>
      <c r="B44" s="41" t="s">
        <v>117</v>
      </c>
      <c r="C44" s="41">
        <v>1</v>
      </c>
      <c r="D44" s="279" t="s">
        <v>118</v>
      </c>
      <c r="E44" s="41" t="s">
        <v>20</v>
      </c>
    </row>
    <row r="45" s="119" customFormat="1" ht="22.5" customHeight="1" spans="1:5">
      <c r="A45" s="41">
        <v>41</v>
      </c>
      <c r="B45" s="41" t="s">
        <v>119</v>
      </c>
      <c r="C45" s="41">
        <v>5</v>
      </c>
      <c r="D45" s="277" t="s">
        <v>120</v>
      </c>
      <c r="E45" s="42" t="s">
        <v>19</v>
      </c>
    </row>
    <row r="46" s="119" customFormat="1" ht="22.5" customHeight="1" spans="1:5">
      <c r="A46" s="41">
        <v>42</v>
      </c>
      <c r="B46" s="41"/>
      <c r="C46" s="41"/>
      <c r="D46" s="277" t="s">
        <v>121</v>
      </c>
      <c r="E46" s="43"/>
    </row>
    <row r="47" s="119" customFormat="1" ht="22.5" customHeight="1" spans="1:5">
      <c r="A47" s="41">
        <v>43</v>
      </c>
      <c r="B47" s="41"/>
      <c r="C47" s="41"/>
      <c r="D47" s="277" t="s">
        <v>122</v>
      </c>
      <c r="E47" s="43"/>
    </row>
    <row r="48" ht="22.5" customHeight="1" spans="1:5">
      <c r="A48" s="41">
        <v>44</v>
      </c>
      <c r="B48" s="41"/>
      <c r="C48" s="41"/>
      <c r="D48" s="277" t="s">
        <v>123</v>
      </c>
      <c r="E48" s="43"/>
    </row>
    <row r="49" ht="30.75" customHeight="1" spans="1:5">
      <c r="A49" s="41">
        <v>45</v>
      </c>
      <c r="B49" s="41"/>
      <c r="C49" s="41"/>
      <c r="D49" s="277" t="s">
        <v>124</v>
      </c>
      <c r="E49" s="43"/>
    </row>
    <row r="50" s="119" customFormat="1" ht="22.5" customHeight="1" spans="1:5">
      <c r="A50" s="41">
        <v>46</v>
      </c>
      <c r="B50" s="41" t="s">
        <v>125</v>
      </c>
      <c r="C50" s="41">
        <v>1</v>
      </c>
      <c r="D50" s="277" t="s">
        <v>126</v>
      </c>
      <c r="E50" s="43"/>
    </row>
    <row r="51" s="119" customFormat="1" ht="22.5" customHeight="1" spans="1:5">
      <c r="A51" s="41">
        <v>47</v>
      </c>
      <c r="B51" s="41" t="s">
        <v>127</v>
      </c>
      <c r="C51" s="41">
        <v>1</v>
      </c>
      <c r="D51" s="277" t="s">
        <v>128</v>
      </c>
      <c r="E51" s="43"/>
    </row>
    <row r="52" s="119" customFormat="1" ht="30" customHeight="1" spans="1:5">
      <c r="A52" s="41">
        <v>48</v>
      </c>
      <c r="B52" s="41" t="s">
        <v>129</v>
      </c>
      <c r="C52" s="283">
        <v>4</v>
      </c>
      <c r="D52" s="277" t="s">
        <v>130</v>
      </c>
      <c r="E52" s="43"/>
    </row>
    <row r="53" s="119" customFormat="1" ht="22.5" customHeight="1" spans="1:5">
      <c r="A53" s="41">
        <v>49</v>
      </c>
      <c r="B53" s="41"/>
      <c r="C53" s="283"/>
      <c r="D53" s="277" t="s">
        <v>131</v>
      </c>
      <c r="E53" s="43"/>
    </row>
    <row r="54" ht="22.5" customHeight="1" spans="1:5">
      <c r="A54" s="41">
        <v>50</v>
      </c>
      <c r="B54" s="41"/>
      <c r="C54" s="283"/>
      <c r="D54" s="277" t="s">
        <v>132</v>
      </c>
      <c r="E54" s="43"/>
    </row>
    <row r="55" s="272" customFormat="1" ht="22.5" customHeight="1" spans="1:5">
      <c r="A55" s="41">
        <v>51</v>
      </c>
      <c r="B55" s="41"/>
      <c r="C55" s="283"/>
      <c r="D55" s="278" t="s">
        <v>133</v>
      </c>
      <c r="E55" s="44"/>
    </row>
    <row r="56" s="119" customFormat="1" ht="22.5" customHeight="1" spans="1:5">
      <c r="A56" s="41">
        <v>52</v>
      </c>
      <c r="B56" s="41"/>
      <c r="C56" s="41">
        <v>1</v>
      </c>
      <c r="D56" s="277" t="s">
        <v>134</v>
      </c>
      <c r="E56" s="48" t="s">
        <v>20</v>
      </c>
    </row>
    <row r="57" s="272" customFormat="1" ht="12.75" spans="1:5">
      <c r="A57" s="38"/>
      <c r="B57" s="38"/>
      <c r="C57" s="38"/>
      <c r="D57" s="284"/>
      <c r="E57" s="38"/>
    </row>
    <row r="58" s="272" customFormat="1" ht="12.75" spans="1:5">
      <c r="A58" s="38"/>
      <c r="B58" s="38"/>
      <c r="C58" s="38"/>
      <c r="D58" s="284"/>
      <c r="E58" s="38"/>
    </row>
    <row r="59" s="272" customFormat="1" ht="12.75" spans="1:5">
      <c r="A59" s="38"/>
      <c r="B59" s="38"/>
      <c r="C59" s="38"/>
      <c r="D59" s="284"/>
      <c r="E59" s="38"/>
    </row>
    <row r="60" s="272" customFormat="1" ht="12.75" spans="1:5">
      <c r="A60" s="38"/>
      <c r="B60" s="38"/>
      <c r="C60" s="38"/>
      <c r="D60" s="284"/>
      <c r="E60" s="38"/>
    </row>
    <row r="61" s="272" customFormat="1" ht="12.75" spans="1:5">
      <c r="A61" s="38"/>
      <c r="B61" s="38"/>
      <c r="C61" s="38"/>
      <c r="D61" s="284"/>
      <c r="E61" s="38"/>
    </row>
    <row r="62" s="272" customFormat="1" ht="12.75" spans="1:5">
      <c r="A62" s="38"/>
      <c r="B62" s="38"/>
      <c r="C62" s="38"/>
      <c r="D62" s="284"/>
      <c r="E62" s="38"/>
    </row>
    <row r="63" s="272" customFormat="1" ht="12.75" spans="1:5">
      <c r="A63" s="38"/>
      <c r="B63" s="38"/>
      <c r="C63" s="38"/>
      <c r="D63" s="284"/>
      <c r="E63" s="38"/>
    </row>
    <row r="64" s="272" customFormat="1" ht="12.75" spans="1:5">
      <c r="A64" s="38"/>
      <c r="B64" s="38"/>
      <c r="C64" s="38"/>
      <c r="D64" s="284"/>
      <c r="E64" s="38"/>
    </row>
    <row r="65" s="272" customFormat="1" ht="12.75" spans="1:5">
      <c r="A65" s="38"/>
      <c r="B65" s="38"/>
      <c r="C65" s="38"/>
      <c r="D65" s="284"/>
      <c r="E65" s="38"/>
    </row>
    <row r="66" s="272" customFormat="1" ht="12.75" spans="1:5">
      <c r="A66" s="38"/>
      <c r="B66" s="38"/>
      <c r="C66" s="38"/>
      <c r="D66" s="284"/>
      <c r="E66" s="38"/>
    </row>
    <row r="67" s="272" customFormat="1" ht="12.75" spans="1:5">
      <c r="A67" s="38"/>
      <c r="B67" s="38"/>
      <c r="C67" s="38"/>
      <c r="D67" s="284"/>
      <c r="E67" s="38"/>
    </row>
    <row r="68" s="272" customFormat="1" ht="12.75" spans="1:5">
      <c r="A68" s="38"/>
      <c r="B68" s="38"/>
      <c r="C68" s="38"/>
      <c r="D68" s="284"/>
      <c r="E68" s="38"/>
    </row>
    <row r="69" s="272" customFormat="1" ht="12.75" spans="1:5">
      <c r="A69" s="38"/>
      <c r="B69" s="38"/>
      <c r="C69" s="38"/>
      <c r="D69" s="284"/>
      <c r="E69" s="38"/>
    </row>
    <row r="70" s="272" customFormat="1" ht="12.75" spans="1:5">
      <c r="A70" s="38"/>
      <c r="B70" s="38"/>
      <c r="C70" s="38"/>
      <c r="D70" s="284"/>
      <c r="E70" s="38"/>
    </row>
    <row r="71" s="272" customFormat="1" ht="12.75" spans="1:5">
      <c r="A71" s="38"/>
      <c r="B71" s="38"/>
      <c r="C71" s="38"/>
      <c r="D71" s="284"/>
      <c r="E71" s="38"/>
    </row>
    <row r="72" s="272" customFormat="1" ht="12.75" spans="1:5">
      <c r="A72" s="38"/>
      <c r="B72" s="38"/>
      <c r="C72" s="38"/>
      <c r="D72" s="284"/>
      <c r="E72" s="38"/>
    </row>
    <row r="73" s="272" customFormat="1" ht="12.75" spans="1:5">
      <c r="A73" s="38"/>
      <c r="B73" s="38"/>
      <c r="C73" s="38"/>
      <c r="D73" s="284"/>
      <c r="E73" s="38"/>
    </row>
    <row r="74" s="272" customFormat="1" ht="12.75" spans="1:5">
      <c r="A74" s="38"/>
      <c r="B74" s="38"/>
      <c r="C74" s="38"/>
      <c r="D74" s="284"/>
      <c r="E74" s="38"/>
    </row>
    <row r="75" s="272" customFormat="1" ht="12.75" spans="1:5">
      <c r="A75" s="38"/>
      <c r="B75" s="38"/>
      <c r="C75" s="38"/>
      <c r="D75" s="284"/>
      <c r="E75" s="38"/>
    </row>
    <row r="76" s="272" customFormat="1" ht="12.75" spans="1:5">
      <c r="A76" s="38"/>
      <c r="B76" s="38"/>
      <c r="C76" s="38"/>
      <c r="D76" s="284"/>
      <c r="E76" s="38"/>
    </row>
    <row r="77" s="272" customFormat="1" ht="12.75" spans="1:5">
      <c r="A77" s="38"/>
      <c r="B77" s="38"/>
      <c r="C77" s="38"/>
      <c r="D77" s="284"/>
      <c r="E77" s="38"/>
    </row>
    <row r="78" s="272" customFormat="1" ht="12.75" spans="1:5">
      <c r="A78" s="38"/>
      <c r="B78" s="38"/>
      <c r="C78" s="38"/>
      <c r="D78" s="284"/>
      <c r="E78" s="38"/>
    </row>
    <row r="79" s="272" customFormat="1" ht="12.75" spans="1:5">
      <c r="A79" s="38"/>
      <c r="B79" s="38"/>
      <c r="C79" s="38"/>
      <c r="D79" s="284"/>
      <c r="E79" s="38"/>
    </row>
    <row r="80" s="272" customFormat="1" ht="12.75" spans="1:5">
      <c r="A80" s="38"/>
      <c r="B80" s="38"/>
      <c r="C80" s="38"/>
      <c r="D80" s="284"/>
      <c r="E80" s="38"/>
    </row>
    <row r="81" s="272" customFormat="1" ht="12.75" spans="1:5">
      <c r="A81" s="38"/>
      <c r="B81" s="38"/>
      <c r="C81" s="38"/>
      <c r="D81" s="284"/>
      <c r="E81" s="38"/>
    </row>
    <row r="82" s="272" customFormat="1" ht="12.75" spans="1:5">
      <c r="A82" s="38"/>
      <c r="B82" s="38"/>
      <c r="C82" s="38"/>
      <c r="D82" s="284"/>
      <c r="E82" s="38"/>
    </row>
    <row r="83" s="272" customFormat="1" ht="12.75" spans="1:5">
      <c r="A83" s="38"/>
      <c r="B83" s="38"/>
      <c r="C83" s="38"/>
      <c r="D83" s="284"/>
      <c r="E83" s="38"/>
    </row>
    <row r="84" s="272" customFormat="1" ht="12.75" spans="1:5">
      <c r="A84" s="38"/>
      <c r="B84" s="38"/>
      <c r="C84" s="38"/>
      <c r="D84" s="284"/>
      <c r="E84" s="38"/>
    </row>
    <row r="85" s="272" customFormat="1" ht="12.75" spans="1:5">
      <c r="A85" s="38"/>
      <c r="B85" s="38"/>
      <c r="C85" s="38"/>
      <c r="D85" s="284"/>
      <c r="E85" s="38"/>
    </row>
    <row r="86" s="272" customFormat="1" ht="12.75" spans="1:5">
      <c r="A86" s="38"/>
      <c r="B86" s="38"/>
      <c r="C86" s="38"/>
      <c r="D86" s="284"/>
      <c r="E86" s="38"/>
    </row>
    <row r="87" s="272" customFormat="1" ht="12.75" spans="1:5">
      <c r="A87" s="38"/>
      <c r="B87" s="38"/>
      <c r="C87" s="38"/>
      <c r="D87" s="284"/>
      <c r="E87" s="38"/>
    </row>
    <row r="88" s="272" customFormat="1" ht="12.75" spans="1:5">
      <c r="A88" s="38"/>
      <c r="B88" s="38"/>
      <c r="C88" s="38"/>
      <c r="D88" s="284"/>
      <c r="E88" s="38"/>
    </row>
    <row r="89" s="272" customFormat="1" ht="12.75" spans="1:5">
      <c r="A89" s="38"/>
      <c r="B89" s="38"/>
      <c r="C89" s="38"/>
      <c r="D89" s="284"/>
      <c r="E89" s="38"/>
    </row>
    <row r="90" s="272" customFormat="1" ht="12.75" spans="1:5">
      <c r="A90" s="38"/>
      <c r="B90" s="38"/>
      <c r="C90" s="38"/>
      <c r="D90" s="284"/>
      <c r="E90" s="38"/>
    </row>
    <row r="91" s="272" customFormat="1" ht="12.75" spans="1:5">
      <c r="A91" s="38"/>
      <c r="B91" s="38"/>
      <c r="C91" s="38"/>
      <c r="D91" s="284"/>
      <c r="E91" s="38"/>
    </row>
    <row r="92" s="272" customFormat="1" ht="12.75" spans="1:5">
      <c r="A92" s="38"/>
      <c r="B92" s="38"/>
      <c r="C92" s="38"/>
      <c r="D92" s="284"/>
      <c r="E92" s="38"/>
    </row>
    <row r="93" s="272" customFormat="1" ht="12.75" spans="1:5">
      <c r="A93" s="38"/>
      <c r="B93" s="38"/>
      <c r="C93" s="38"/>
      <c r="D93" s="284"/>
      <c r="E93" s="38"/>
    </row>
    <row r="94" s="272" customFormat="1" ht="12.75" spans="1:5">
      <c r="A94" s="38"/>
      <c r="B94" s="38"/>
      <c r="C94" s="38"/>
      <c r="D94" s="284"/>
      <c r="E94" s="38"/>
    </row>
    <row r="95" s="272" customFormat="1" ht="12.75" spans="1:5">
      <c r="A95" s="38"/>
      <c r="B95" s="38"/>
      <c r="C95" s="38"/>
      <c r="D95" s="284"/>
      <c r="E95" s="38"/>
    </row>
    <row r="96" s="272" customFormat="1" ht="12.75" spans="1:5">
      <c r="A96" s="38"/>
      <c r="B96" s="38"/>
      <c r="C96" s="38"/>
      <c r="D96" s="284"/>
      <c r="E96" s="38"/>
    </row>
    <row r="97" s="272" customFormat="1" ht="12.75" spans="1:5">
      <c r="A97" s="38"/>
      <c r="B97" s="38"/>
      <c r="C97" s="38"/>
      <c r="D97" s="284"/>
      <c r="E97" s="38"/>
    </row>
    <row r="98" s="272" customFormat="1" ht="12.75" spans="1:5">
      <c r="A98" s="38"/>
      <c r="B98" s="38"/>
      <c r="C98" s="38"/>
      <c r="D98" s="284"/>
      <c r="E98" s="38"/>
    </row>
    <row r="99" s="272" customFormat="1" ht="12.75" spans="1:5">
      <c r="A99" s="38"/>
      <c r="B99" s="38"/>
      <c r="C99" s="38"/>
      <c r="D99" s="284"/>
      <c r="E99" s="38"/>
    </row>
    <row r="100" s="272" customFormat="1" ht="12.75" spans="1:5">
      <c r="A100" s="38"/>
      <c r="B100" s="38"/>
      <c r="C100" s="38"/>
      <c r="D100" s="284"/>
      <c r="E100" s="38"/>
    </row>
    <row r="101" s="272" customFormat="1" spans="1:5">
      <c r="A101" s="119"/>
      <c r="B101" s="38"/>
      <c r="C101" s="38"/>
      <c r="D101" s="284"/>
      <c r="E101" s="38"/>
    </row>
    <row r="102" s="272" customFormat="1" spans="1:5">
      <c r="A102" s="119"/>
      <c r="B102" s="38"/>
      <c r="C102" s="38"/>
      <c r="D102" s="284"/>
      <c r="E102" s="38"/>
    </row>
    <row r="103" s="272" customFormat="1" spans="1:5">
      <c r="A103" s="119"/>
      <c r="B103" s="38"/>
      <c r="C103" s="38"/>
      <c r="D103" s="284"/>
      <c r="E103" s="38"/>
    </row>
    <row r="104" s="272" customFormat="1" spans="1:5">
      <c r="A104" s="119"/>
      <c r="B104" s="38"/>
      <c r="C104" s="38"/>
      <c r="D104" s="284"/>
      <c r="E104" s="38"/>
    </row>
    <row r="105" s="272" customFormat="1" spans="1:5">
      <c r="A105" s="119"/>
      <c r="B105" s="38"/>
      <c r="C105" s="119"/>
      <c r="D105" s="273"/>
      <c r="E105" s="38"/>
    </row>
    <row r="106" s="272" customFormat="1" spans="1:5">
      <c r="A106" s="119"/>
      <c r="B106" s="38"/>
      <c r="C106" s="119"/>
      <c r="D106" s="273"/>
      <c r="E106" s="38"/>
    </row>
    <row r="107" s="272" customFormat="1" spans="1:5">
      <c r="A107" s="119"/>
      <c r="B107" s="38"/>
      <c r="C107" s="119"/>
      <c r="D107" s="273"/>
      <c r="E107" s="38"/>
    </row>
    <row r="108" s="272" customFormat="1" spans="1:5">
      <c r="A108" s="119"/>
      <c r="B108" s="38"/>
      <c r="C108" s="119"/>
      <c r="D108" s="273"/>
      <c r="E108" s="38"/>
    </row>
    <row r="109" s="272" customFormat="1" spans="1:5">
      <c r="A109" s="119"/>
      <c r="B109" s="38"/>
      <c r="C109" s="119"/>
      <c r="D109" s="273"/>
      <c r="E109" s="38"/>
    </row>
    <row r="110" s="272" customFormat="1" spans="1:5">
      <c r="A110" s="119"/>
      <c r="B110" s="38"/>
      <c r="C110" s="119"/>
      <c r="D110" s="273"/>
      <c r="E110" s="38"/>
    </row>
    <row r="111" s="272" customFormat="1" spans="1:5">
      <c r="A111" s="119"/>
      <c r="B111" s="38"/>
      <c r="C111" s="119"/>
      <c r="D111" s="273"/>
      <c r="E111" s="38"/>
    </row>
    <row r="112" s="272" customFormat="1" spans="1:5">
      <c r="A112" s="119"/>
      <c r="B112" s="38"/>
      <c r="C112" s="119"/>
      <c r="D112" s="273"/>
      <c r="E112" s="38"/>
    </row>
    <row r="113" s="272" customFormat="1" spans="1:5">
      <c r="A113" s="119"/>
      <c r="B113" s="38"/>
      <c r="C113" s="119"/>
      <c r="D113" s="273"/>
      <c r="E113" s="38"/>
    </row>
    <row r="114" s="272" customFormat="1" spans="1:5">
      <c r="A114" s="119"/>
      <c r="B114" s="38"/>
      <c r="C114" s="119"/>
      <c r="D114" s="273"/>
      <c r="E114" s="38"/>
    </row>
    <row r="115" s="272" customFormat="1" spans="1:5">
      <c r="A115" s="119"/>
      <c r="B115" s="38"/>
      <c r="C115" s="119"/>
      <c r="D115" s="273"/>
      <c r="E115" s="38"/>
    </row>
    <row r="116" s="272" customFormat="1" spans="1:5">
      <c r="A116" s="119"/>
      <c r="B116" s="38"/>
      <c r="C116" s="119"/>
      <c r="D116" s="273"/>
      <c r="E116" s="38"/>
    </row>
    <row r="117" s="272" customFormat="1" spans="1:5">
      <c r="A117" s="119"/>
      <c r="B117" s="38"/>
      <c r="C117" s="119"/>
      <c r="D117" s="273"/>
      <c r="E117" s="38"/>
    </row>
    <row r="118" s="272" customFormat="1" spans="1:5">
      <c r="A118" s="119"/>
      <c r="B118" s="38"/>
      <c r="C118" s="119"/>
      <c r="D118" s="273"/>
      <c r="E118" s="38"/>
    </row>
    <row r="119" s="272" customFormat="1" spans="1:5">
      <c r="A119" s="119"/>
      <c r="B119" s="38"/>
      <c r="C119" s="119"/>
      <c r="D119" s="273"/>
      <c r="E119" s="38"/>
    </row>
    <row r="120" s="272" customFormat="1" spans="1:5">
      <c r="A120" s="119"/>
      <c r="B120" s="38"/>
      <c r="C120" s="119"/>
      <c r="D120" s="273"/>
      <c r="E120" s="38"/>
    </row>
    <row r="121" s="272" customFormat="1" spans="1:5">
      <c r="A121" s="119"/>
      <c r="B121" s="38"/>
      <c r="C121" s="119"/>
      <c r="D121" s="273"/>
      <c r="E121" s="38"/>
    </row>
    <row r="122" s="272" customFormat="1" spans="1:5">
      <c r="A122" s="119"/>
      <c r="B122" s="38"/>
      <c r="C122" s="119"/>
      <c r="D122" s="273"/>
      <c r="E122" s="38"/>
    </row>
    <row r="123" s="272" customFormat="1" spans="1:5">
      <c r="A123" s="119"/>
      <c r="B123" s="38"/>
      <c r="C123" s="119"/>
      <c r="D123" s="273"/>
      <c r="E123" s="38"/>
    </row>
    <row r="124" s="272" customFormat="1" spans="1:5">
      <c r="A124" s="119"/>
      <c r="B124" s="38"/>
      <c r="C124" s="119"/>
      <c r="D124" s="273"/>
      <c r="E124" s="38"/>
    </row>
    <row r="125" s="272" customFormat="1" spans="1:5">
      <c r="A125" s="119"/>
      <c r="B125" s="38"/>
      <c r="C125" s="119"/>
      <c r="D125" s="273"/>
      <c r="E125" s="38"/>
    </row>
    <row r="126" s="272" customFormat="1" spans="1:5">
      <c r="A126" s="119"/>
      <c r="B126" s="38"/>
      <c r="C126" s="119"/>
      <c r="D126" s="273"/>
      <c r="E126" s="38"/>
    </row>
    <row r="127" s="272" customFormat="1" spans="1:5">
      <c r="A127" s="119"/>
      <c r="B127" s="38"/>
      <c r="C127" s="119"/>
      <c r="D127" s="273"/>
      <c r="E127" s="38"/>
    </row>
    <row r="128" s="272" customFormat="1" spans="1:5">
      <c r="A128" s="119"/>
      <c r="B128" s="38"/>
      <c r="C128" s="119"/>
      <c r="D128" s="273"/>
      <c r="E128" s="38"/>
    </row>
    <row r="129" s="272" customFormat="1" spans="1:5">
      <c r="A129" s="119"/>
      <c r="B129" s="38"/>
      <c r="C129" s="119"/>
      <c r="D129" s="273"/>
      <c r="E129" s="38"/>
    </row>
    <row r="130" s="272" customFormat="1" spans="1:5">
      <c r="A130" s="119"/>
      <c r="B130" s="38"/>
      <c r="C130" s="119"/>
      <c r="D130" s="273"/>
      <c r="E130" s="38"/>
    </row>
    <row r="131" s="272" customFormat="1" spans="1:5">
      <c r="A131" s="119"/>
      <c r="B131" s="38"/>
      <c r="C131" s="119"/>
      <c r="D131" s="273"/>
      <c r="E131" s="38"/>
    </row>
    <row r="132" s="272" customFormat="1" spans="1:5">
      <c r="A132" s="119"/>
      <c r="B132" s="38"/>
      <c r="C132" s="119"/>
      <c r="D132" s="273"/>
      <c r="E132" s="38"/>
    </row>
    <row r="133" s="272" customFormat="1" spans="1:5">
      <c r="A133" s="119"/>
      <c r="B133" s="38"/>
      <c r="C133" s="119"/>
      <c r="D133" s="273"/>
      <c r="E133" s="38"/>
    </row>
    <row r="134" s="272" customFormat="1" spans="1:5">
      <c r="A134" s="119"/>
      <c r="B134" s="38"/>
      <c r="C134" s="119"/>
      <c r="D134" s="273"/>
      <c r="E134" s="38"/>
    </row>
    <row r="135" s="272" customFormat="1" spans="1:5">
      <c r="A135" s="119"/>
      <c r="B135" s="38"/>
      <c r="C135" s="119"/>
      <c r="D135" s="273"/>
      <c r="E135" s="38"/>
    </row>
    <row r="136" s="272" customFormat="1" spans="1:5">
      <c r="A136" s="119"/>
      <c r="B136" s="38"/>
      <c r="C136" s="119"/>
      <c r="D136" s="273"/>
      <c r="E136" s="38"/>
    </row>
    <row r="137" s="272" customFormat="1" spans="1:5">
      <c r="A137" s="119"/>
      <c r="B137" s="38"/>
      <c r="C137" s="119"/>
      <c r="D137" s="273"/>
      <c r="E137" s="38"/>
    </row>
    <row r="138" s="272" customFormat="1" spans="1:5">
      <c r="A138" s="119"/>
      <c r="B138" s="38"/>
      <c r="C138" s="119"/>
      <c r="D138" s="273"/>
      <c r="E138" s="38"/>
    </row>
    <row r="139" s="272" customFormat="1" spans="1:5">
      <c r="A139" s="119"/>
      <c r="B139" s="38"/>
      <c r="C139" s="119"/>
      <c r="D139" s="273"/>
      <c r="E139" s="38"/>
    </row>
    <row r="140" s="272" customFormat="1" spans="1:5">
      <c r="A140" s="119"/>
      <c r="B140" s="38"/>
      <c r="C140" s="119"/>
      <c r="D140" s="273"/>
      <c r="E140" s="38"/>
    </row>
    <row r="141" s="272" customFormat="1" spans="1:5">
      <c r="A141" s="119"/>
      <c r="B141" s="38"/>
      <c r="C141" s="119"/>
      <c r="D141" s="273"/>
      <c r="E141" s="38"/>
    </row>
    <row r="142" s="272" customFormat="1" spans="1:5">
      <c r="A142" s="119"/>
      <c r="B142" s="38"/>
      <c r="C142" s="119"/>
      <c r="D142" s="273"/>
      <c r="E142" s="38"/>
    </row>
    <row r="143" s="272" customFormat="1" spans="1:5">
      <c r="A143" s="119"/>
      <c r="B143" s="38"/>
      <c r="C143" s="119"/>
      <c r="D143" s="273"/>
      <c r="E143" s="38"/>
    </row>
    <row r="144" s="272" customFormat="1" spans="1:5">
      <c r="A144" s="119"/>
      <c r="B144" s="38"/>
      <c r="C144" s="119"/>
      <c r="D144" s="273"/>
      <c r="E144" s="38"/>
    </row>
    <row r="145" s="272" customFormat="1" spans="1:5">
      <c r="A145" s="119"/>
      <c r="B145" s="38"/>
      <c r="C145" s="119"/>
      <c r="D145" s="273"/>
      <c r="E145" s="38"/>
    </row>
    <row r="146" s="272" customFormat="1" spans="1:5">
      <c r="A146" s="119"/>
      <c r="B146" s="38"/>
      <c r="C146" s="119"/>
      <c r="D146" s="273"/>
      <c r="E146" s="38"/>
    </row>
    <row r="147" s="272" customFormat="1" spans="1:5">
      <c r="A147" s="119"/>
      <c r="B147" s="38"/>
      <c r="C147" s="119"/>
      <c r="D147" s="273"/>
      <c r="E147" s="38"/>
    </row>
    <row r="148" s="272" customFormat="1" spans="1:5">
      <c r="A148" s="119"/>
      <c r="B148" s="38"/>
      <c r="C148" s="119"/>
      <c r="D148" s="273"/>
      <c r="E148" s="38"/>
    </row>
    <row r="149" s="272" customFormat="1" spans="1:5">
      <c r="A149" s="119"/>
      <c r="B149" s="38"/>
      <c r="C149" s="119"/>
      <c r="D149" s="273"/>
      <c r="E149" s="38"/>
    </row>
    <row r="150" s="272" customFormat="1" spans="1:5">
      <c r="A150" s="119"/>
      <c r="B150" s="38"/>
      <c r="C150" s="119"/>
      <c r="D150" s="273"/>
      <c r="E150" s="38"/>
    </row>
    <row r="151" s="272" customFormat="1" spans="1:5">
      <c r="A151" s="119"/>
      <c r="B151" s="38"/>
      <c r="C151" s="119"/>
      <c r="D151" s="273"/>
      <c r="E151" s="38"/>
    </row>
    <row r="152" s="272" customFormat="1" spans="1:5">
      <c r="A152" s="119"/>
      <c r="B152" s="38"/>
      <c r="C152" s="119"/>
      <c r="D152" s="273"/>
      <c r="E152" s="38"/>
    </row>
    <row r="153" s="272" customFormat="1" spans="1:5">
      <c r="A153" s="119"/>
      <c r="B153" s="38"/>
      <c r="C153" s="119"/>
      <c r="D153" s="273"/>
      <c r="E153" s="38"/>
    </row>
    <row r="154" s="272" customFormat="1" spans="1:5">
      <c r="A154" s="119"/>
      <c r="B154" s="38"/>
      <c r="C154" s="119"/>
      <c r="D154" s="273"/>
      <c r="E154" s="38"/>
    </row>
    <row r="155" s="272" customFormat="1" spans="1:5">
      <c r="A155" s="119"/>
      <c r="B155" s="38"/>
      <c r="C155" s="119"/>
      <c r="D155" s="273"/>
      <c r="E155" s="38"/>
    </row>
    <row r="156" s="272" customFormat="1" spans="1:5">
      <c r="A156" s="119"/>
      <c r="B156" s="38"/>
      <c r="C156" s="119"/>
      <c r="D156" s="273"/>
      <c r="E156" s="38"/>
    </row>
    <row r="157" s="272" customFormat="1" spans="1:5">
      <c r="A157" s="119"/>
      <c r="B157" s="38"/>
      <c r="C157" s="119"/>
      <c r="D157" s="273"/>
      <c r="E157" s="38"/>
    </row>
    <row r="158" s="272" customFormat="1" spans="1:5">
      <c r="A158" s="119"/>
      <c r="B158" s="38"/>
      <c r="C158" s="119"/>
      <c r="D158" s="273"/>
      <c r="E158" s="38"/>
    </row>
    <row r="159" s="272" customFormat="1" spans="1:5">
      <c r="A159" s="119"/>
      <c r="B159" s="38"/>
      <c r="C159" s="119"/>
      <c r="D159" s="273"/>
      <c r="E159" s="38"/>
    </row>
    <row r="160" s="272" customFormat="1" spans="1:5">
      <c r="A160" s="119"/>
      <c r="B160" s="38"/>
      <c r="C160" s="119"/>
      <c r="D160" s="273"/>
      <c r="E160" s="38"/>
    </row>
    <row r="161" s="272" customFormat="1" spans="1:5">
      <c r="A161" s="119"/>
      <c r="B161" s="38"/>
      <c r="C161" s="119"/>
      <c r="D161" s="273"/>
      <c r="E161" s="38"/>
    </row>
    <row r="162" s="272" customFormat="1" spans="1:5">
      <c r="A162" s="119"/>
      <c r="B162" s="38"/>
      <c r="C162" s="119"/>
      <c r="D162" s="273"/>
      <c r="E162" s="38"/>
    </row>
    <row r="163" s="272" customFormat="1" spans="1:5">
      <c r="A163" s="119"/>
      <c r="B163" s="38"/>
      <c r="C163" s="119"/>
      <c r="D163" s="273"/>
      <c r="E163" s="38"/>
    </row>
    <row r="164" s="272" customFormat="1" spans="1:5">
      <c r="A164" s="119"/>
      <c r="B164" s="38"/>
      <c r="C164" s="119"/>
      <c r="D164" s="273"/>
      <c r="E164" s="38"/>
    </row>
    <row r="165" s="272" customFormat="1" spans="1:5">
      <c r="A165" s="119"/>
      <c r="B165" s="38"/>
      <c r="C165" s="119"/>
      <c r="D165" s="273"/>
      <c r="E165" s="38"/>
    </row>
    <row r="166" s="272" customFormat="1" spans="1:5">
      <c r="A166" s="119"/>
      <c r="B166" s="38"/>
      <c r="C166" s="119"/>
      <c r="D166" s="273"/>
      <c r="E166" s="38"/>
    </row>
    <row r="167" s="272" customFormat="1" spans="1:5">
      <c r="A167" s="119"/>
      <c r="B167" s="38"/>
      <c r="C167" s="119"/>
      <c r="D167" s="273"/>
      <c r="E167" s="38"/>
    </row>
  </sheetData>
  <mergeCells count="36">
    <mergeCell ref="A1:B1"/>
    <mergeCell ref="A2:E2"/>
    <mergeCell ref="A4:B4"/>
    <mergeCell ref="B5:B7"/>
    <mergeCell ref="B10:B13"/>
    <mergeCell ref="B14:B16"/>
    <mergeCell ref="B17:B19"/>
    <mergeCell ref="B20:B21"/>
    <mergeCell ref="B22:B23"/>
    <mergeCell ref="B27:B31"/>
    <mergeCell ref="B32:B33"/>
    <mergeCell ref="B35:B40"/>
    <mergeCell ref="B41:B42"/>
    <mergeCell ref="B45:B49"/>
    <mergeCell ref="B52:B55"/>
    <mergeCell ref="C5:C7"/>
    <mergeCell ref="C10:C13"/>
    <mergeCell ref="C14:C16"/>
    <mergeCell ref="C17:C19"/>
    <mergeCell ref="C20:C21"/>
    <mergeCell ref="C22:C23"/>
    <mergeCell ref="C28:C31"/>
    <mergeCell ref="C32:C33"/>
    <mergeCell ref="C35:C40"/>
    <mergeCell ref="C41:C42"/>
    <mergeCell ref="C45:C49"/>
    <mergeCell ref="C52:C55"/>
    <mergeCell ref="E5:E7"/>
    <mergeCell ref="E10:E16"/>
    <mergeCell ref="E17:E19"/>
    <mergeCell ref="E20:E24"/>
    <mergeCell ref="E28:E31"/>
    <mergeCell ref="E32:E33"/>
    <mergeCell ref="E35:E40"/>
    <mergeCell ref="E41:E43"/>
    <mergeCell ref="E45:E55"/>
  </mergeCells>
  <printOptions horizontalCentered="1"/>
  <pageMargins left="0.51" right="0.51" top="0.75" bottom="0.75" header="0.31" footer="0.31"/>
  <pageSetup paperSize="9" firstPageNumber="17" orientation="portrait" useFirstPageNumber="1"/>
  <headerFooter differentOddEven="1">
    <oddFooter>&amp;R— &amp;P —</oddFooter>
    <evenFooter>&amp;L— &amp;P —</even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M242"/>
  <sheetViews>
    <sheetView workbookViewId="0">
      <selection activeCell="U11" sqref="U11"/>
    </sheetView>
  </sheetViews>
  <sheetFormatPr defaultColWidth="8.75" defaultRowHeight="14.25"/>
  <cols>
    <col min="1" max="1" width="2.875" style="213" customWidth="1"/>
    <col min="2" max="2" width="10.375" style="214" customWidth="1"/>
    <col min="3" max="3" width="6.125" style="214" customWidth="1"/>
    <col min="4" max="4" width="5" style="213" customWidth="1"/>
    <col min="5" max="5" width="4.625" style="213" customWidth="1"/>
    <col min="6" max="6" width="5.875" style="213" customWidth="1"/>
    <col min="7" max="7" width="36.375" style="214" customWidth="1"/>
    <col min="8" max="9" width="7.625" style="213" customWidth="1"/>
    <col min="10" max="14" width="7.625" style="213" hidden="1" customWidth="1"/>
    <col min="15" max="15" width="7.625" style="215" hidden="1" customWidth="1"/>
    <col min="16" max="17" width="7.625" style="213" hidden="1" customWidth="1"/>
    <col min="18" max="18" width="6.25" style="213" hidden="1" customWidth="1"/>
    <col min="19" max="19" width="6.5" style="214" hidden="1" customWidth="1"/>
    <col min="20" max="20" width="7.625" style="213" customWidth="1"/>
    <col min="21" max="21" width="31.875" style="214" customWidth="1"/>
    <col min="22" max="23" width="6.625" style="216" customWidth="1"/>
    <col min="24" max="24" width="6.25" style="217" hidden="1" customWidth="1"/>
    <col min="25" max="25" width="5.125" style="217" hidden="1" customWidth="1"/>
    <col min="26" max="26" width="3.875" style="217" hidden="1" customWidth="1"/>
    <col min="27" max="27" width="6.125" style="217" hidden="1" customWidth="1"/>
    <col min="28" max="28" width="3.5" style="217" hidden="1" customWidth="1"/>
    <col min="29" max="29" width="5" style="217" hidden="1" customWidth="1"/>
    <col min="30" max="30" width="8.375" style="214" customWidth="1"/>
    <col min="31" max="31" width="10.125" style="218" hidden="1" customWidth="1"/>
    <col min="32" max="32" width="6.625" style="218" customWidth="1"/>
    <col min="33" max="33" width="6.625" style="218" hidden="1" customWidth="1"/>
    <col min="34" max="34" width="6.875" style="213" hidden="1" customWidth="1"/>
    <col min="35" max="35" width="6.625" style="213" hidden="1" customWidth="1"/>
    <col min="36" max="36" width="6.75" style="219" customWidth="1"/>
    <col min="37" max="37" width="3.375" style="218" customWidth="1"/>
    <col min="38" max="38" width="5.625" style="220" hidden="1" customWidth="1"/>
    <col min="39" max="57" width="9" style="218" customWidth="1"/>
    <col min="58" max="16384" width="8.75" style="218"/>
  </cols>
  <sheetData>
    <row r="1" ht="18.75" spans="1:4">
      <c r="A1" s="221" t="s">
        <v>135</v>
      </c>
      <c r="B1" s="221"/>
      <c r="C1" s="221"/>
      <c r="D1" s="221"/>
    </row>
    <row r="2" ht="22.5" customHeight="1" spans="1:37">
      <c r="A2" s="222" t="s">
        <v>136</v>
      </c>
      <c r="B2" s="222"/>
      <c r="C2" s="222"/>
      <c r="D2" s="222"/>
      <c r="E2" s="222"/>
      <c r="F2" s="222"/>
      <c r="G2" s="222"/>
      <c r="H2" s="222"/>
      <c r="I2" s="222"/>
      <c r="J2" s="222"/>
      <c r="K2" s="222"/>
      <c r="L2" s="222"/>
      <c r="M2" s="222"/>
      <c r="N2" s="222"/>
      <c r="O2" s="222"/>
      <c r="P2" s="222"/>
      <c r="Q2" s="222"/>
      <c r="R2" s="222"/>
      <c r="S2" s="222"/>
      <c r="T2" s="222"/>
      <c r="U2" s="222"/>
      <c r="V2" s="222"/>
      <c r="W2" s="222"/>
      <c r="X2" s="222"/>
      <c r="Y2" s="222"/>
      <c r="Z2" s="222"/>
      <c r="AA2" s="222"/>
      <c r="AB2" s="222"/>
      <c r="AC2" s="222"/>
      <c r="AD2" s="222"/>
      <c r="AE2" s="222"/>
      <c r="AF2" s="222"/>
      <c r="AG2" s="222"/>
      <c r="AH2" s="222"/>
      <c r="AI2" s="222"/>
      <c r="AJ2" s="222"/>
      <c r="AK2" s="222"/>
    </row>
    <row r="3" hidden="1" spans="1:37">
      <c r="A3" s="223"/>
      <c r="B3" s="224" t="s">
        <v>137</v>
      </c>
      <c r="C3" s="224"/>
      <c r="D3" s="224"/>
      <c r="E3" s="224"/>
      <c r="F3" s="224"/>
      <c r="G3" s="224"/>
      <c r="H3" s="225"/>
      <c r="I3" s="225"/>
      <c r="J3" s="225"/>
      <c r="K3" s="225"/>
      <c r="L3" s="225"/>
      <c r="M3" s="225"/>
      <c r="N3" s="225" t="s">
        <v>138</v>
      </c>
      <c r="O3" s="225"/>
      <c r="P3" s="225"/>
      <c r="Q3" s="225"/>
      <c r="R3" s="225"/>
      <c r="S3" s="225"/>
      <c r="T3" s="225"/>
      <c r="U3" s="225"/>
      <c r="V3" s="225"/>
      <c r="W3" s="225"/>
      <c r="X3" s="225"/>
      <c r="Y3" s="225"/>
      <c r="Z3" s="225"/>
      <c r="AA3" s="225"/>
      <c r="AB3" s="225"/>
      <c r="AC3" s="225"/>
      <c r="AD3" s="225"/>
      <c r="AE3" s="225"/>
      <c r="AF3" s="225"/>
      <c r="AG3" s="225"/>
      <c r="AH3" s="225"/>
      <c r="AI3" s="225"/>
      <c r="AJ3" s="225"/>
      <c r="AK3" s="225"/>
    </row>
    <row r="4" spans="1:38">
      <c r="A4" s="226" t="s">
        <v>139</v>
      </c>
      <c r="B4" s="226"/>
      <c r="C4" s="226"/>
      <c r="D4" s="226"/>
      <c r="E4" s="226"/>
      <c r="F4" s="226"/>
      <c r="G4" s="226"/>
      <c r="H4" s="227"/>
      <c r="I4" s="227"/>
      <c r="J4" s="239"/>
      <c r="K4" s="239"/>
      <c r="L4" s="239"/>
      <c r="M4" s="239"/>
      <c r="N4" s="239"/>
      <c r="O4" s="239"/>
      <c r="P4" s="239"/>
      <c r="Q4" s="239"/>
      <c r="R4" s="227"/>
      <c r="S4" s="226"/>
      <c r="T4" s="227"/>
      <c r="U4" s="226"/>
      <c r="V4" s="227"/>
      <c r="W4" s="227"/>
      <c r="X4" s="227"/>
      <c r="Y4" s="227"/>
      <c r="Z4" s="227"/>
      <c r="AA4" s="227"/>
      <c r="AB4" s="227"/>
      <c r="AC4" s="227"/>
      <c r="AD4" s="251"/>
      <c r="AE4" s="239"/>
      <c r="AF4" s="227"/>
      <c r="AG4" s="227"/>
      <c r="AH4" s="227"/>
      <c r="AI4" s="227"/>
      <c r="AJ4" s="225"/>
      <c r="AK4" s="227"/>
      <c r="AL4" s="259"/>
    </row>
    <row r="5" s="210" customFormat="1" ht="21" customHeight="1" spans="1:38">
      <c r="A5" s="197" t="s">
        <v>24</v>
      </c>
      <c r="B5" s="197" t="s">
        <v>59</v>
      </c>
      <c r="C5" s="228" t="s">
        <v>140</v>
      </c>
      <c r="D5" s="197" t="s">
        <v>141</v>
      </c>
      <c r="E5" s="197" t="s">
        <v>142</v>
      </c>
      <c r="F5" s="197" t="s">
        <v>143</v>
      </c>
      <c r="G5" s="197" t="s">
        <v>144</v>
      </c>
      <c r="H5" s="197" t="s">
        <v>145</v>
      </c>
      <c r="I5" s="197" t="s">
        <v>146</v>
      </c>
      <c r="J5" s="197" t="s">
        <v>147</v>
      </c>
      <c r="K5" s="197"/>
      <c r="L5" s="197"/>
      <c r="M5" s="197"/>
      <c r="N5" s="197"/>
      <c r="O5" s="197"/>
      <c r="P5" s="197" t="s">
        <v>148</v>
      </c>
      <c r="Q5" s="197" t="s">
        <v>149</v>
      </c>
      <c r="R5" s="197" t="s">
        <v>150</v>
      </c>
      <c r="S5" s="197"/>
      <c r="T5" s="197" t="s">
        <v>151</v>
      </c>
      <c r="U5" s="197"/>
      <c r="V5" s="197"/>
      <c r="W5" s="197"/>
      <c r="X5" s="197" t="s">
        <v>152</v>
      </c>
      <c r="Y5" s="197"/>
      <c r="Z5" s="197"/>
      <c r="AA5" s="197"/>
      <c r="AB5" s="197"/>
      <c r="AC5" s="197"/>
      <c r="AD5" s="197" t="s">
        <v>153</v>
      </c>
      <c r="AE5" s="197" t="s">
        <v>154</v>
      </c>
      <c r="AF5" s="197" t="s">
        <v>155</v>
      </c>
      <c r="AG5" s="197" t="s">
        <v>156</v>
      </c>
      <c r="AH5" s="197" t="s">
        <v>157</v>
      </c>
      <c r="AI5" s="197" t="s">
        <v>158</v>
      </c>
      <c r="AJ5" s="162" t="s">
        <v>159</v>
      </c>
      <c r="AK5" s="197" t="s">
        <v>6</v>
      </c>
      <c r="AL5" s="197" t="s">
        <v>160</v>
      </c>
    </row>
    <row r="6" s="210" customFormat="1" ht="32.25" customHeight="1" spans="1:38">
      <c r="A6" s="197"/>
      <c r="B6" s="197"/>
      <c r="C6" s="229"/>
      <c r="D6" s="197"/>
      <c r="E6" s="197"/>
      <c r="F6" s="197"/>
      <c r="G6" s="197"/>
      <c r="H6" s="197"/>
      <c r="I6" s="197"/>
      <c r="J6" s="197"/>
      <c r="K6" s="197"/>
      <c r="L6" s="197"/>
      <c r="M6" s="197"/>
      <c r="N6" s="197"/>
      <c r="O6" s="197"/>
      <c r="P6" s="197"/>
      <c r="Q6" s="197"/>
      <c r="R6" s="197"/>
      <c r="S6" s="197"/>
      <c r="T6" s="197" t="s">
        <v>161</v>
      </c>
      <c r="U6" s="197" t="s">
        <v>162</v>
      </c>
      <c r="V6" s="197" t="s">
        <v>163</v>
      </c>
      <c r="W6" s="197"/>
      <c r="X6" s="197" t="s">
        <v>164</v>
      </c>
      <c r="Y6" s="197"/>
      <c r="Z6" s="197" t="s">
        <v>165</v>
      </c>
      <c r="AA6" s="197"/>
      <c r="AB6" s="197" t="s">
        <v>166</v>
      </c>
      <c r="AC6" s="197"/>
      <c r="AD6" s="197"/>
      <c r="AE6" s="197"/>
      <c r="AF6" s="197"/>
      <c r="AG6" s="197"/>
      <c r="AH6" s="197"/>
      <c r="AI6" s="197"/>
      <c r="AJ6" s="162"/>
      <c r="AK6" s="197"/>
      <c r="AL6" s="197"/>
    </row>
    <row r="7" s="210" customFormat="1" ht="48" customHeight="1" spans="1:38">
      <c r="A7" s="197"/>
      <c r="B7" s="197"/>
      <c r="C7" s="230"/>
      <c r="D7" s="197"/>
      <c r="E7" s="197"/>
      <c r="F7" s="197"/>
      <c r="G7" s="197"/>
      <c r="H7" s="197"/>
      <c r="I7" s="197"/>
      <c r="J7" s="197" t="s">
        <v>167</v>
      </c>
      <c r="K7" s="197" t="s">
        <v>168</v>
      </c>
      <c r="L7" s="197" t="s">
        <v>169</v>
      </c>
      <c r="M7" s="197" t="s">
        <v>170</v>
      </c>
      <c r="N7" s="197" t="s">
        <v>171</v>
      </c>
      <c r="O7" s="197" t="s">
        <v>172</v>
      </c>
      <c r="P7" s="197"/>
      <c r="Q7" s="197"/>
      <c r="R7" s="197"/>
      <c r="S7" s="197"/>
      <c r="T7" s="197"/>
      <c r="U7" s="197"/>
      <c r="V7" s="197" t="s">
        <v>173</v>
      </c>
      <c r="W7" s="197" t="s">
        <v>174</v>
      </c>
      <c r="X7" s="197" t="s">
        <v>175</v>
      </c>
      <c r="Y7" s="197" t="s">
        <v>176</v>
      </c>
      <c r="Z7" s="197" t="s">
        <v>177</v>
      </c>
      <c r="AA7" s="197" t="s">
        <v>178</v>
      </c>
      <c r="AB7" s="197" t="s">
        <v>179</v>
      </c>
      <c r="AC7" s="197" t="s">
        <v>180</v>
      </c>
      <c r="AD7" s="197"/>
      <c r="AE7" s="197"/>
      <c r="AF7" s="197"/>
      <c r="AG7" s="197"/>
      <c r="AH7" s="197"/>
      <c r="AI7" s="197"/>
      <c r="AJ7" s="162"/>
      <c r="AK7" s="197"/>
      <c r="AL7" s="197"/>
    </row>
    <row r="8" s="211" customFormat="1" ht="23.25" customHeight="1" spans="1:38">
      <c r="A8" s="231" t="s">
        <v>181</v>
      </c>
      <c r="B8" s="231"/>
      <c r="C8" s="231"/>
      <c r="D8" s="231"/>
      <c r="E8" s="231"/>
      <c r="F8" s="231"/>
      <c r="G8" s="231"/>
      <c r="H8" s="162"/>
      <c r="I8" s="240">
        <f>I20+I30+I50+I74+I96+I9</f>
        <v>5185991</v>
      </c>
      <c r="J8" s="162"/>
      <c r="K8" s="162"/>
      <c r="L8" s="162"/>
      <c r="M8" s="162"/>
      <c r="N8" s="162"/>
      <c r="O8" s="162"/>
      <c r="P8" s="162"/>
      <c r="Q8" s="162"/>
      <c r="R8" s="240">
        <f>R20+R30+R50+R74+R96+R9</f>
        <v>1171647.57</v>
      </c>
      <c r="S8" s="233"/>
      <c r="T8" s="240">
        <f>T20+T30+T50+T74+T96+T9</f>
        <v>1086062</v>
      </c>
      <c r="U8" s="233"/>
      <c r="V8" s="162"/>
      <c r="W8" s="162"/>
      <c r="X8" s="162"/>
      <c r="Y8" s="162"/>
      <c r="Z8" s="162"/>
      <c r="AA8" s="162"/>
      <c r="AB8" s="162"/>
      <c r="AC8" s="162"/>
      <c r="AD8" s="233"/>
      <c r="AE8" s="162"/>
      <c r="AF8" s="162"/>
      <c r="AG8" s="162"/>
      <c r="AH8" s="162"/>
      <c r="AI8" s="162"/>
      <c r="AJ8" s="162"/>
      <c r="AK8" s="162"/>
      <c r="AL8" s="162"/>
    </row>
    <row r="9" s="211" customFormat="1" ht="23.25" customHeight="1" spans="1:38">
      <c r="A9" s="232" t="s">
        <v>182</v>
      </c>
      <c r="B9" s="232"/>
      <c r="C9" s="232"/>
      <c r="D9" s="232"/>
      <c r="E9" s="232"/>
      <c r="F9" s="232"/>
      <c r="G9" s="232"/>
      <c r="H9" s="162"/>
      <c r="I9" s="240">
        <f>SUM(I10:I19)</f>
        <v>366184</v>
      </c>
      <c r="J9" s="162"/>
      <c r="K9" s="162"/>
      <c r="L9" s="162"/>
      <c r="M9" s="162"/>
      <c r="N9" s="162"/>
      <c r="O9" s="162"/>
      <c r="P9" s="162"/>
      <c r="Q9" s="162"/>
      <c r="R9" s="240">
        <f>SUM(R10:R19)</f>
        <v>169550</v>
      </c>
      <c r="S9" s="240">
        <f>SUM(S10:S19)</f>
        <v>0</v>
      </c>
      <c r="T9" s="240">
        <f>SUM(T10:T19)</f>
        <v>67000</v>
      </c>
      <c r="U9" s="233"/>
      <c r="V9" s="162"/>
      <c r="W9" s="162"/>
      <c r="X9" s="162"/>
      <c r="Y9" s="162"/>
      <c r="Z9" s="162"/>
      <c r="AA9" s="162"/>
      <c r="AB9" s="162"/>
      <c r="AC9" s="162"/>
      <c r="AD9" s="233"/>
      <c r="AE9" s="162"/>
      <c r="AF9" s="162"/>
      <c r="AG9" s="162"/>
      <c r="AH9" s="162"/>
      <c r="AI9" s="162"/>
      <c r="AJ9" s="162"/>
      <c r="AK9" s="162"/>
      <c r="AL9" s="162"/>
    </row>
    <row r="10" s="211" customFormat="1" ht="79.5" customHeight="1" spans="1:38">
      <c r="A10" s="162">
        <v>1</v>
      </c>
      <c r="B10" s="233" t="s">
        <v>68</v>
      </c>
      <c r="C10" s="233" t="s">
        <v>183</v>
      </c>
      <c r="D10" s="162" t="s">
        <v>184</v>
      </c>
      <c r="E10" s="234" t="s">
        <v>185</v>
      </c>
      <c r="F10" s="235" t="s">
        <v>45</v>
      </c>
      <c r="G10" s="233" t="s">
        <v>186</v>
      </c>
      <c r="H10" s="162" t="s">
        <v>187</v>
      </c>
      <c r="I10" s="162">
        <v>205188</v>
      </c>
      <c r="J10" s="162"/>
      <c r="K10" s="162"/>
      <c r="L10" s="162"/>
      <c r="M10" s="162"/>
      <c r="N10" s="162"/>
      <c r="O10" s="162"/>
      <c r="P10" s="162"/>
      <c r="Q10" s="162"/>
      <c r="R10" s="162">
        <v>154000</v>
      </c>
      <c r="S10" s="233"/>
      <c r="T10" s="162">
        <v>40000</v>
      </c>
      <c r="U10" s="233" t="s">
        <v>188</v>
      </c>
      <c r="V10" s="236" t="s">
        <v>46</v>
      </c>
      <c r="W10" s="162" t="s">
        <v>46</v>
      </c>
      <c r="X10" s="162"/>
      <c r="Y10" s="162"/>
      <c r="Z10" s="162"/>
      <c r="AA10" s="162"/>
      <c r="AB10" s="162"/>
      <c r="AC10" s="162"/>
      <c r="AD10" s="233" t="s">
        <v>189</v>
      </c>
      <c r="AE10" s="162" t="s">
        <v>190</v>
      </c>
      <c r="AF10" s="234" t="s">
        <v>16</v>
      </c>
      <c r="AG10" s="233" t="s">
        <v>191</v>
      </c>
      <c r="AH10" s="162" t="s">
        <v>191</v>
      </c>
      <c r="AI10" s="162" t="s">
        <v>192</v>
      </c>
      <c r="AJ10" s="162" t="s">
        <v>193</v>
      </c>
      <c r="AK10" s="162" t="s">
        <v>194</v>
      </c>
      <c r="AL10" s="162" t="s">
        <v>195</v>
      </c>
    </row>
    <row r="11" s="211" customFormat="1" ht="78" customHeight="1" spans="1:38">
      <c r="A11" s="162">
        <v>2</v>
      </c>
      <c r="B11" s="233" t="s">
        <v>196</v>
      </c>
      <c r="C11" s="233" t="s">
        <v>183</v>
      </c>
      <c r="D11" s="162" t="s">
        <v>184</v>
      </c>
      <c r="E11" s="162" t="s">
        <v>197</v>
      </c>
      <c r="F11" s="236" t="s">
        <v>36</v>
      </c>
      <c r="G11" s="233" t="s">
        <v>198</v>
      </c>
      <c r="H11" s="162" t="s">
        <v>199</v>
      </c>
      <c r="I11" s="162">
        <v>56795</v>
      </c>
      <c r="J11" s="162"/>
      <c r="K11" s="162"/>
      <c r="L11" s="162"/>
      <c r="M11" s="162"/>
      <c r="N11" s="162"/>
      <c r="O11" s="162"/>
      <c r="P11" s="162"/>
      <c r="Q11" s="162"/>
      <c r="R11" s="162">
        <v>5000</v>
      </c>
      <c r="S11" s="233"/>
      <c r="T11" s="245">
        <v>15000</v>
      </c>
      <c r="U11" s="246" t="s">
        <v>200</v>
      </c>
      <c r="V11" s="245" t="s">
        <v>46</v>
      </c>
      <c r="W11" s="245" t="s">
        <v>46</v>
      </c>
      <c r="X11" s="162"/>
      <c r="Y11" s="162"/>
      <c r="Z11" s="162"/>
      <c r="AA11" s="162"/>
      <c r="AB11" s="162"/>
      <c r="AC11" s="162"/>
      <c r="AD11" s="233" t="s">
        <v>201</v>
      </c>
      <c r="AE11" s="162">
        <v>18607061661</v>
      </c>
      <c r="AF11" s="234" t="s">
        <v>202</v>
      </c>
      <c r="AG11" s="234" t="s">
        <v>203</v>
      </c>
      <c r="AH11" s="162" t="s">
        <v>204</v>
      </c>
      <c r="AI11" s="162" t="s">
        <v>192</v>
      </c>
      <c r="AJ11" s="162" t="s">
        <v>205</v>
      </c>
      <c r="AK11" s="260" t="s">
        <v>206</v>
      </c>
      <c r="AL11" s="162" t="s">
        <v>207</v>
      </c>
    </row>
    <row r="12" s="211" customFormat="1" ht="76.5" customHeight="1" spans="1:38">
      <c r="A12" s="162">
        <v>3</v>
      </c>
      <c r="B12" s="234" t="s">
        <v>208</v>
      </c>
      <c r="C12" s="234" t="s">
        <v>209</v>
      </c>
      <c r="D12" s="162" t="s">
        <v>210</v>
      </c>
      <c r="E12" s="162" t="s">
        <v>211</v>
      </c>
      <c r="F12" s="236" t="s">
        <v>45</v>
      </c>
      <c r="G12" s="234" t="s">
        <v>212</v>
      </c>
      <c r="H12" s="162" t="s">
        <v>213</v>
      </c>
      <c r="I12" s="162">
        <v>11181</v>
      </c>
      <c r="J12" s="162">
        <v>366</v>
      </c>
      <c r="K12" s="162">
        <v>5407</v>
      </c>
      <c r="L12" s="162">
        <v>5408</v>
      </c>
      <c r="M12" s="162"/>
      <c r="N12" s="162"/>
      <c r="O12" s="162"/>
      <c r="P12" s="162"/>
      <c r="Q12" s="162"/>
      <c r="R12" s="162">
        <v>550</v>
      </c>
      <c r="S12" s="162" t="s">
        <v>214</v>
      </c>
      <c r="T12" s="162">
        <v>5000</v>
      </c>
      <c r="U12" s="233" t="s">
        <v>215</v>
      </c>
      <c r="V12" s="162">
        <v>4</v>
      </c>
      <c r="W12" s="162" t="s">
        <v>46</v>
      </c>
      <c r="X12" s="162"/>
      <c r="Y12" s="162"/>
      <c r="Z12" s="162"/>
      <c r="AA12" s="162"/>
      <c r="AB12" s="162"/>
      <c r="AC12" s="162"/>
      <c r="AD12" s="233" t="s">
        <v>216</v>
      </c>
      <c r="AE12" s="162" t="s">
        <v>217</v>
      </c>
      <c r="AF12" s="162" t="s">
        <v>45</v>
      </c>
      <c r="AG12" s="162"/>
      <c r="AH12" s="162"/>
      <c r="AI12" s="162" t="s">
        <v>218</v>
      </c>
      <c r="AJ12" s="260" t="s">
        <v>205</v>
      </c>
      <c r="AK12" s="162" t="s">
        <v>206</v>
      </c>
      <c r="AL12" s="162" t="s">
        <v>195</v>
      </c>
    </row>
    <row r="13" s="211" customFormat="1" ht="85.5" customHeight="1" spans="1:38">
      <c r="A13" s="162">
        <v>4</v>
      </c>
      <c r="B13" s="234" t="s">
        <v>219</v>
      </c>
      <c r="C13" s="234" t="s">
        <v>209</v>
      </c>
      <c r="D13" s="162" t="s">
        <v>184</v>
      </c>
      <c r="E13" s="162" t="s">
        <v>220</v>
      </c>
      <c r="F13" s="236" t="s">
        <v>45</v>
      </c>
      <c r="G13" s="234" t="s">
        <v>221</v>
      </c>
      <c r="H13" s="162" t="s">
        <v>222</v>
      </c>
      <c r="I13" s="162">
        <v>10286</v>
      </c>
      <c r="J13" s="162">
        <v>0</v>
      </c>
      <c r="K13" s="162">
        <v>8286</v>
      </c>
      <c r="L13" s="162">
        <v>2000</v>
      </c>
      <c r="M13" s="162">
        <v>0</v>
      </c>
      <c r="N13" s="162">
        <v>0</v>
      </c>
      <c r="O13" s="162">
        <v>0</v>
      </c>
      <c r="P13" s="162" t="s">
        <v>223</v>
      </c>
      <c r="Q13" s="162" t="s">
        <v>224</v>
      </c>
      <c r="R13" s="162">
        <v>1000</v>
      </c>
      <c r="S13" s="162" t="s">
        <v>225</v>
      </c>
      <c r="T13" s="162">
        <v>1000</v>
      </c>
      <c r="U13" s="233" t="s">
        <v>226</v>
      </c>
      <c r="V13" s="162" t="s">
        <v>46</v>
      </c>
      <c r="W13" s="245" t="s">
        <v>46</v>
      </c>
      <c r="X13" s="162">
        <v>300</v>
      </c>
      <c r="Y13" s="162">
        <v>100</v>
      </c>
      <c r="Z13" s="162">
        <v>0</v>
      </c>
      <c r="AA13" s="162">
        <v>0</v>
      </c>
      <c r="AB13" s="162">
        <v>0</v>
      </c>
      <c r="AC13" s="162">
        <v>0</v>
      </c>
      <c r="AD13" s="233" t="s">
        <v>227</v>
      </c>
      <c r="AE13" s="162" t="s">
        <v>228</v>
      </c>
      <c r="AF13" s="162" t="s">
        <v>45</v>
      </c>
      <c r="AG13" s="162" t="s">
        <v>229</v>
      </c>
      <c r="AH13" s="162" t="s">
        <v>230</v>
      </c>
      <c r="AI13" s="162" t="s">
        <v>218</v>
      </c>
      <c r="AJ13" s="260" t="s">
        <v>205</v>
      </c>
      <c r="AK13" s="162"/>
      <c r="AL13" s="162"/>
    </row>
    <row r="14" s="211" customFormat="1" ht="133.5" customHeight="1" spans="1:38">
      <c r="A14" s="162">
        <v>5</v>
      </c>
      <c r="B14" s="233" t="s">
        <v>231</v>
      </c>
      <c r="C14" s="234" t="s">
        <v>209</v>
      </c>
      <c r="D14" s="162" t="s">
        <v>184</v>
      </c>
      <c r="E14" s="162" t="s">
        <v>220</v>
      </c>
      <c r="F14" s="236" t="s">
        <v>45</v>
      </c>
      <c r="G14" s="233" t="s">
        <v>232</v>
      </c>
      <c r="H14" s="162" t="s">
        <v>222</v>
      </c>
      <c r="I14" s="162">
        <v>10030</v>
      </c>
      <c r="J14" s="162">
        <v>0</v>
      </c>
      <c r="K14" s="162">
        <v>8654</v>
      </c>
      <c r="L14" s="162">
        <v>1376</v>
      </c>
      <c r="M14" s="162">
        <v>0</v>
      </c>
      <c r="N14" s="162">
        <v>0</v>
      </c>
      <c r="O14" s="162">
        <v>0</v>
      </c>
      <c r="P14" s="162" t="s">
        <v>223</v>
      </c>
      <c r="Q14" s="162" t="s">
        <v>224</v>
      </c>
      <c r="R14" s="162">
        <v>1000</v>
      </c>
      <c r="S14" s="233" t="s">
        <v>233</v>
      </c>
      <c r="T14" s="245">
        <v>1000</v>
      </c>
      <c r="U14" s="246" t="s">
        <v>234</v>
      </c>
      <c r="V14" s="245" t="s">
        <v>46</v>
      </c>
      <c r="W14" s="245" t="s">
        <v>46</v>
      </c>
      <c r="X14" s="162">
        <v>50</v>
      </c>
      <c r="Y14" s="162">
        <v>30</v>
      </c>
      <c r="Z14" s="162">
        <v>0</v>
      </c>
      <c r="AA14" s="162">
        <v>0</v>
      </c>
      <c r="AB14" s="162">
        <v>0</v>
      </c>
      <c r="AC14" s="162">
        <v>0</v>
      </c>
      <c r="AD14" s="233" t="s">
        <v>235</v>
      </c>
      <c r="AE14" s="162" t="s">
        <v>236</v>
      </c>
      <c r="AF14" s="234" t="s">
        <v>45</v>
      </c>
      <c r="AG14" s="234" t="s">
        <v>229</v>
      </c>
      <c r="AH14" s="162" t="s">
        <v>229</v>
      </c>
      <c r="AI14" s="162" t="s">
        <v>218</v>
      </c>
      <c r="AJ14" s="260" t="s">
        <v>205</v>
      </c>
      <c r="AK14" s="260"/>
      <c r="AL14" s="162"/>
    </row>
    <row r="15" s="211" customFormat="1" ht="78" customHeight="1" spans="1:38">
      <c r="A15" s="162">
        <v>6</v>
      </c>
      <c r="B15" s="233" t="s">
        <v>237</v>
      </c>
      <c r="C15" s="233" t="s">
        <v>183</v>
      </c>
      <c r="D15" s="162" t="s">
        <v>184</v>
      </c>
      <c r="E15" s="162" t="s">
        <v>220</v>
      </c>
      <c r="F15" s="236" t="s">
        <v>45</v>
      </c>
      <c r="G15" s="233" t="s">
        <v>238</v>
      </c>
      <c r="H15" s="162" t="s">
        <v>239</v>
      </c>
      <c r="I15" s="162">
        <v>15155</v>
      </c>
      <c r="J15" s="162">
        <v>0</v>
      </c>
      <c r="K15" s="162">
        <v>12305</v>
      </c>
      <c r="L15" s="162">
        <v>2850</v>
      </c>
      <c r="M15" s="162">
        <v>0</v>
      </c>
      <c r="N15" s="162">
        <v>0</v>
      </c>
      <c r="O15" s="162">
        <v>0</v>
      </c>
      <c r="P15" s="162" t="s">
        <v>223</v>
      </c>
      <c r="Q15" s="162" t="s">
        <v>224</v>
      </c>
      <c r="R15" s="162">
        <v>1000</v>
      </c>
      <c r="S15" s="233" t="s">
        <v>240</v>
      </c>
      <c r="T15" s="245">
        <v>1000</v>
      </c>
      <c r="U15" s="246" t="s">
        <v>241</v>
      </c>
      <c r="V15" s="245" t="s">
        <v>46</v>
      </c>
      <c r="W15" s="245" t="s">
        <v>46</v>
      </c>
      <c r="X15" s="162">
        <v>132</v>
      </c>
      <c r="Y15" s="162">
        <v>33</v>
      </c>
      <c r="Z15" s="162">
        <v>0</v>
      </c>
      <c r="AA15" s="162">
        <v>0</v>
      </c>
      <c r="AB15" s="162">
        <v>0</v>
      </c>
      <c r="AC15" s="162">
        <v>0</v>
      </c>
      <c r="AD15" s="233" t="s">
        <v>242</v>
      </c>
      <c r="AE15" s="162" t="s">
        <v>243</v>
      </c>
      <c r="AF15" s="234" t="s">
        <v>45</v>
      </c>
      <c r="AG15" s="234" t="s">
        <v>229</v>
      </c>
      <c r="AH15" s="162" t="s">
        <v>229</v>
      </c>
      <c r="AI15" s="162" t="s">
        <v>218</v>
      </c>
      <c r="AJ15" s="260" t="s">
        <v>205</v>
      </c>
      <c r="AK15" s="260"/>
      <c r="AL15" s="162"/>
    </row>
    <row r="16" s="211" customFormat="1" ht="76.5" customHeight="1" spans="1:38">
      <c r="A16" s="162">
        <v>7</v>
      </c>
      <c r="B16" s="234" t="s">
        <v>244</v>
      </c>
      <c r="C16" s="234" t="s">
        <v>209</v>
      </c>
      <c r="D16" s="162" t="s">
        <v>184</v>
      </c>
      <c r="E16" s="162" t="s">
        <v>185</v>
      </c>
      <c r="F16" s="236" t="s">
        <v>45</v>
      </c>
      <c r="G16" s="234" t="s">
        <v>245</v>
      </c>
      <c r="H16" s="162" t="s">
        <v>222</v>
      </c>
      <c r="I16" s="162">
        <v>22000</v>
      </c>
      <c r="J16" s="162">
        <v>0</v>
      </c>
      <c r="K16" s="162">
        <v>18544</v>
      </c>
      <c r="L16" s="162">
        <v>3456</v>
      </c>
      <c r="M16" s="162">
        <v>0</v>
      </c>
      <c r="N16" s="162">
        <v>0</v>
      </c>
      <c r="O16" s="162">
        <v>0</v>
      </c>
      <c r="P16" s="162" t="s">
        <v>223</v>
      </c>
      <c r="Q16" s="162" t="s">
        <v>224</v>
      </c>
      <c r="R16" s="162">
        <v>2000</v>
      </c>
      <c r="S16" s="162" t="s">
        <v>246</v>
      </c>
      <c r="T16" s="162">
        <v>1000</v>
      </c>
      <c r="U16" s="233" t="s">
        <v>247</v>
      </c>
      <c r="V16" s="162" t="s">
        <v>46</v>
      </c>
      <c r="W16" s="245" t="s">
        <v>46</v>
      </c>
      <c r="X16" s="162">
        <v>0</v>
      </c>
      <c r="Y16" s="162">
        <v>0</v>
      </c>
      <c r="Z16" s="162">
        <v>1440</v>
      </c>
      <c r="AA16" s="162">
        <v>800</v>
      </c>
      <c r="AB16" s="162">
        <v>0</v>
      </c>
      <c r="AC16" s="162">
        <v>0</v>
      </c>
      <c r="AD16" s="233" t="s">
        <v>248</v>
      </c>
      <c r="AE16" s="162" t="s">
        <v>249</v>
      </c>
      <c r="AF16" s="162" t="s">
        <v>45</v>
      </c>
      <c r="AG16" s="162" t="s">
        <v>229</v>
      </c>
      <c r="AH16" s="162" t="s">
        <v>250</v>
      </c>
      <c r="AI16" s="162" t="s">
        <v>218</v>
      </c>
      <c r="AJ16" s="260" t="s">
        <v>205</v>
      </c>
      <c r="AK16" s="162"/>
      <c r="AL16" s="162"/>
    </row>
    <row r="17" s="211" customFormat="1" ht="102.75" customHeight="1" spans="1:38">
      <c r="A17" s="162">
        <v>8</v>
      </c>
      <c r="B17" s="233" t="s">
        <v>251</v>
      </c>
      <c r="C17" s="234" t="s">
        <v>209</v>
      </c>
      <c r="D17" s="162" t="s">
        <v>184</v>
      </c>
      <c r="E17" s="162" t="s">
        <v>185</v>
      </c>
      <c r="F17" s="236" t="s">
        <v>45</v>
      </c>
      <c r="G17" s="233" t="s">
        <v>252</v>
      </c>
      <c r="H17" s="162" t="s">
        <v>222</v>
      </c>
      <c r="I17" s="162">
        <v>10100</v>
      </c>
      <c r="J17" s="162">
        <v>0</v>
      </c>
      <c r="K17" s="162">
        <v>6821</v>
      </c>
      <c r="L17" s="162">
        <v>3279</v>
      </c>
      <c r="M17" s="162">
        <v>0</v>
      </c>
      <c r="N17" s="162">
        <v>0</v>
      </c>
      <c r="O17" s="162">
        <v>0</v>
      </c>
      <c r="P17" s="162" t="s">
        <v>223</v>
      </c>
      <c r="Q17" s="162" t="s">
        <v>224</v>
      </c>
      <c r="R17" s="162">
        <v>2000</v>
      </c>
      <c r="S17" s="233" t="s">
        <v>253</v>
      </c>
      <c r="T17" s="245">
        <v>1000</v>
      </c>
      <c r="U17" s="246" t="s">
        <v>254</v>
      </c>
      <c r="V17" s="245" t="s">
        <v>46</v>
      </c>
      <c r="W17" s="245" t="s">
        <v>46</v>
      </c>
      <c r="X17" s="162">
        <v>550</v>
      </c>
      <c r="Y17" s="162">
        <v>50</v>
      </c>
      <c r="Z17" s="162">
        <v>0</v>
      </c>
      <c r="AA17" s="162">
        <v>0</v>
      </c>
      <c r="AB17" s="162">
        <v>0</v>
      </c>
      <c r="AC17" s="162">
        <v>0</v>
      </c>
      <c r="AD17" s="233" t="s">
        <v>255</v>
      </c>
      <c r="AE17" s="162" t="s">
        <v>256</v>
      </c>
      <c r="AF17" s="234" t="s">
        <v>45</v>
      </c>
      <c r="AG17" s="234" t="s">
        <v>229</v>
      </c>
      <c r="AH17" s="162" t="s">
        <v>257</v>
      </c>
      <c r="AI17" s="162" t="s">
        <v>218</v>
      </c>
      <c r="AJ17" s="260" t="s">
        <v>205</v>
      </c>
      <c r="AK17" s="260"/>
      <c r="AL17" s="162"/>
    </row>
    <row r="18" s="211" customFormat="1" ht="78" customHeight="1" spans="1:38">
      <c r="A18" s="162">
        <v>9</v>
      </c>
      <c r="B18" s="233" t="s">
        <v>258</v>
      </c>
      <c r="C18" s="234" t="s">
        <v>209</v>
      </c>
      <c r="D18" s="162" t="s">
        <v>184</v>
      </c>
      <c r="E18" s="162" t="s">
        <v>185</v>
      </c>
      <c r="F18" s="236" t="s">
        <v>45</v>
      </c>
      <c r="G18" s="233" t="s">
        <v>259</v>
      </c>
      <c r="H18" s="162" t="s">
        <v>222</v>
      </c>
      <c r="I18" s="162">
        <v>10449</v>
      </c>
      <c r="J18" s="162">
        <v>0</v>
      </c>
      <c r="K18" s="162">
        <v>8665</v>
      </c>
      <c r="L18" s="162">
        <v>1784</v>
      </c>
      <c r="M18" s="162">
        <v>0</v>
      </c>
      <c r="N18" s="162">
        <v>0</v>
      </c>
      <c r="O18" s="162">
        <v>0</v>
      </c>
      <c r="P18" s="162" t="s">
        <v>223</v>
      </c>
      <c r="Q18" s="162" t="s">
        <v>224</v>
      </c>
      <c r="R18" s="162">
        <v>1000</v>
      </c>
      <c r="S18" s="233" t="s">
        <v>260</v>
      </c>
      <c r="T18" s="245">
        <v>1000</v>
      </c>
      <c r="U18" s="246" t="s">
        <v>261</v>
      </c>
      <c r="V18" s="245" t="s">
        <v>46</v>
      </c>
      <c r="W18" s="245" t="s">
        <v>46</v>
      </c>
      <c r="X18" s="162">
        <v>0</v>
      </c>
      <c r="Y18" s="162">
        <v>0</v>
      </c>
      <c r="Z18" s="162">
        <v>980</v>
      </c>
      <c r="AA18" s="162">
        <v>50</v>
      </c>
      <c r="AB18" s="162">
        <v>0</v>
      </c>
      <c r="AC18" s="162">
        <v>0</v>
      </c>
      <c r="AD18" s="233" t="s">
        <v>262</v>
      </c>
      <c r="AE18" s="162" t="s">
        <v>263</v>
      </c>
      <c r="AF18" s="234" t="s">
        <v>45</v>
      </c>
      <c r="AG18" s="234" t="s">
        <v>229</v>
      </c>
      <c r="AH18" s="162" t="s">
        <v>264</v>
      </c>
      <c r="AI18" s="162" t="s">
        <v>218</v>
      </c>
      <c r="AJ18" s="260" t="s">
        <v>205</v>
      </c>
      <c r="AK18" s="260"/>
      <c r="AL18" s="162"/>
    </row>
    <row r="19" s="211" customFormat="1" ht="76.5" customHeight="1" spans="1:38">
      <c r="A19" s="162">
        <v>10</v>
      </c>
      <c r="B19" s="234" t="s">
        <v>265</v>
      </c>
      <c r="C19" s="234" t="s">
        <v>209</v>
      </c>
      <c r="D19" s="162" t="s">
        <v>184</v>
      </c>
      <c r="E19" s="162" t="s">
        <v>220</v>
      </c>
      <c r="F19" s="236" t="s">
        <v>45</v>
      </c>
      <c r="G19" s="234" t="s">
        <v>266</v>
      </c>
      <c r="H19" s="162" t="s">
        <v>222</v>
      </c>
      <c r="I19" s="162">
        <v>15000</v>
      </c>
      <c r="J19" s="162">
        <v>0</v>
      </c>
      <c r="K19" s="162">
        <v>12454</v>
      </c>
      <c r="L19" s="162">
        <v>2655</v>
      </c>
      <c r="M19" s="162">
        <v>0</v>
      </c>
      <c r="N19" s="162">
        <v>0</v>
      </c>
      <c r="O19" s="162">
        <v>0</v>
      </c>
      <c r="P19" s="162" t="s">
        <v>223</v>
      </c>
      <c r="Q19" s="162" t="s">
        <v>224</v>
      </c>
      <c r="R19" s="162">
        <v>2000</v>
      </c>
      <c r="S19" s="162" t="s">
        <v>267</v>
      </c>
      <c r="T19" s="162">
        <v>1000</v>
      </c>
      <c r="U19" s="233" t="s">
        <v>268</v>
      </c>
      <c r="V19" s="162" t="s">
        <v>46</v>
      </c>
      <c r="W19" s="245" t="s">
        <v>46</v>
      </c>
      <c r="X19" s="162">
        <v>75</v>
      </c>
      <c r="Y19" s="162">
        <v>10</v>
      </c>
      <c r="Z19" s="162">
        <v>0</v>
      </c>
      <c r="AA19" s="162">
        <v>0</v>
      </c>
      <c r="AB19" s="162">
        <v>0</v>
      </c>
      <c r="AC19" s="162">
        <v>0</v>
      </c>
      <c r="AD19" s="233" t="s">
        <v>269</v>
      </c>
      <c r="AE19" s="162" t="s">
        <v>270</v>
      </c>
      <c r="AF19" s="162" t="s">
        <v>45</v>
      </c>
      <c r="AG19" s="162" t="s">
        <v>229</v>
      </c>
      <c r="AH19" s="162" t="s">
        <v>229</v>
      </c>
      <c r="AI19" s="162" t="s">
        <v>218</v>
      </c>
      <c r="AJ19" s="260" t="s">
        <v>205</v>
      </c>
      <c r="AK19" s="162"/>
      <c r="AL19" s="162"/>
    </row>
    <row r="20" s="211" customFormat="1" ht="23.25" customHeight="1" spans="1:38">
      <c r="A20" s="232" t="s">
        <v>271</v>
      </c>
      <c r="B20" s="232"/>
      <c r="C20" s="232"/>
      <c r="D20" s="232"/>
      <c r="E20" s="232"/>
      <c r="F20" s="232"/>
      <c r="G20" s="232"/>
      <c r="H20" s="162"/>
      <c r="I20" s="240">
        <f>SUM(I21:I29)</f>
        <v>133527</v>
      </c>
      <c r="J20" s="162"/>
      <c r="K20" s="162"/>
      <c r="L20" s="162"/>
      <c r="M20" s="162"/>
      <c r="N20" s="162"/>
      <c r="O20" s="162"/>
      <c r="P20" s="162"/>
      <c r="Q20" s="162"/>
      <c r="R20" s="240">
        <f>SUM(R21:R29)</f>
        <v>44540.17</v>
      </c>
      <c r="S20" s="240">
        <f>SUM(S21:S29)</f>
        <v>0</v>
      </c>
      <c r="T20" s="240">
        <f>SUM(T21:T29)</f>
        <v>64900</v>
      </c>
      <c r="U20" s="233"/>
      <c r="V20" s="162"/>
      <c r="W20" s="162"/>
      <c r="X20" s="162"/>
      <c r="Y20" s="162"/>
      <c r="Z20" s="162"/>
      <c r="AA20" s="162"/>
      <c r="AB20" s="162"/>
      <c r="AC20" s="162"/>
      <c r="AD20" s="233"/>
      <c r="AE20" s="162"/>
      <c r="AF20" s="162"/>
      <c r="AG20" s="162"/>
      <c r="AH20" s="162"/>
      <c r="AI20" s="162"/>
      <c r="AJ20" s="162"/>
      <c r="AK20" s="162"/>
      <c r="AL20" s="162"/>
    </row>
    <row r="21" s="211" customFormat="1" ht="104.1" customHeight="1" spans="1:38">
      <c r="A21" s="162">
        <v>11</v>
      </c>
      <c r="B21" s="233" t="s">
        <v>106</v>
      </c>
      <c r="C21" s="233" t="s">
        <v>183</v>
      </c>
      <c r="D21" s="162" t="s">
        <v>272</v>
      </c>
      <c r="E21" s="162" t="s">
        <v>273</v>
      </c>
      <c r="F21" s="236" t="s">
        <v>274</v>
      </c>
      <c r="G21" s="233" t="s">
        <v>275</v>
      </c>
      <c r="H21" s="162" t="s">
        <v>276</v>
      </c>
      <c r="I21" s="162">
        <v>51820</v>
      </c>
      <c r="J21" s="162"/>
      <c r="K21" s="162"/>
      <c r="L21" s="162"/>
      <c r="M21" s="162"/>
      <c r="N21" s="162"/>
      <c r="O21" s="162"/>
      <c r="P21" s="162"/>
      <c r="Q21" s="162"/>
      <c r="R21" s="162">
        <v>24800</v>
      </c>
      <c r="S21" s="233"/>
      <c r="T21" s="162">
        <v>27000</v>
      </c>
      <c r="U21" s="233" t="s">
        <v>277</v>
      </c>
      <c r="V21" s="236" t="s">
        <v>46</v>
      </c>
      <c r="W21" s="245">
        <v>8</v>
      </c>
      <c r="X21" s="162"/>
      <c r="Y21" s="162"/>
      <c r="Z21" s="162"/>
      <c r="AA21" s="162"/>
      <c r="AB21" s="162"/>
      <c r="AC21" s="162"/>
      <c r="AD21" s="233" t="s">
        <v>278</v>
      </c>
      <c r="AE21" s="162" t="s">
        <v>279</v>
      </c>
      <c r="AF21" s="234" t="s">
        <v>49</v>
      </c>
      <c r="AG21" s="162" t="s">
        <v>279</v>
      </c>
      <c r="AH21" s="162" t="s">
        <v>280</v>
      </c>
      <c r="AI21" s="162" t="s">
        <v>281</v>
      </c>
      <c r="AJ21" s="162" t="s">
        <v>105</v>
      </c>
      <c r="AK21" s="260" t="s">
        <v>206</v>
      </c>
      <c r="AL21" s="162" t="s">
        <v>195</v>
      </c>
    </row>
    <row r="22" s="211" customFormat="1" ht="67.5" customHeight="1" spans="1:38">
      <c r="A22" s="162">
        <v>12</v>
      </c>
      <c r="B22" s="233" t="s">
        <v>107</v>
      </c>
      <c r="C22" s="233" t="s">
        <v>183</v>
      </c>
      <c r="D22" s="162" t="s">
        <v>272</v>
      </c>
      <c r="E22" s="162" t="s">
        <v>273</v>
      </c>
      <c r="F22" s="236" t="s">
        <v>35</v>
      </c>
      <c r="G22" s="233" t="s">
        <v>282</v>
      </c>
      <c r="H22" s="162" t="s">
        <v>276</v>
      </c>
      <c r="I22" s="162">
        <v>10600</v>
      </c>
      <c r="J22" s="162"/>
      <c r="K22" s="162"/>
      <c r="L22" s="162"/>
      <c r="M22" s="162"/>
      <c r="N22" s="162"/>
      <c r="O22" s="162"/>
      <c r="P22" s="162"/>
      <c r="Q22" s="162"/>
      <c r="R22" s="162">
        <v>8100</v>
      </c>
      <c r="S22" s="233"/>
      <c r="T22" s="162">
        <v>2500</v>
      </c>
      <c r="U22" s="246" t="s">
        <v>283</v>
      </c>
      <c r="V22" s="236" t="s">
        <v>46</v>
      </c>
      <c r="W22" s="236">
        <v>9</v>
      </c>
      <c r="X22" s="162"/>
      <c r="Y22" s="162"/>
      <c r="Z22" s="162"/>
      <c r="AA22" s="162"/>
      <c r="AB22" s="162"/>
      <c r="AC22" s="162"/>
      <c r="AD22" s="233" t="s">
        <v>284</v>
      </c>
      <c r="AE22" s="162" t="s">
        <v>285</v>
      </c>
      <c r="AF22" s="234" t="s">
        <v>49</v>
      </c>
      <c r="AG22" s="162" t="s">
        <v>285</v>
      </c>
      <c r="AH22" s="162" t="s">
        <v>286</v>
      </c>
      <c r="AI22" s="162" t="s">
        <v>281</v>
      </c>
      <c r="AJ22" s="162" t="s">
        <v>105</v>
      </c>
      <c r="AK22" s="260" t="s">
        <v>206</v>
      </c>
      <c r="AL22" s="162" t="s">
        <v>195</v>
      </c>
    </row>
    <row r="23" s="211" customFormat="1" ht="67.5" customHeight="1" spans="1:38">
      <c r="A23" s="162">
        <v>13</v>
      </c>
      <c r="B23" s="233" t="s">
        <v>110</v>
      </c>
      <c r="C23" s="233" t="s">
        <v>183</v>
      </c>
      <c r="D23" s="237" t="s">
        <v>184</v>
      </c>
      <c r="E23" s="162" t="s">
        <v>273</v>
      </c>
      <c r="F23" s="236" t="s">
        <v>35</v>
      </c>
      <c r="G23" s="233" t="s">
        <v>287</v>
      </c>
      <c r="H23" s="162" t="s">
        <v>288</v>
      </c>
      <c r="I23" s="162">
        <v>22000</v>
      </c>
      <c r="J23" s="162"/>
      <c r="K23" s="162"/>
      <c r="L23" s="162"/>
      <c r="M23" s="162"/>
      <c r="N23" s="162"/>
      <c r="O23" s="162"/>
      <c r="P23" s="162"/>
      <c r="Q23" s="162"/>
      <c r="R23" s="162"/>
      <c r="S23" s="233"/>
      <c r="T23" s="245">
        <v>5000</v>
      </c>
      <c r="U23" s="233" t="s">
        <v>289</v>
      </c>
      <c r="V23" s="236" t="s">
        <v>46</v>
      </c>
      <c r="W23" s="236" t="s">
        <v>46</v>
      </c>
      <c r="X23" s="162"/>
      <c r="Y23" s="162"/>
      <c r="Z23" s="162"/>
      <c r="AA23" s="162"/>
      <c r="AB23" s="162"/>
      <c r="AC23" s="162"/>
      <c r="AD23" s="233" t="s">
        <v>284</v>
      </c>
      <c r="AE23" s="162" t="s">
        <v>285</v>
      </c>
      <c r="AF23" s="234" t="s">
        <v>49</v>
      </c>
      <c r="AG23" s="162" t="s">
        <v>285</v>
      </c>
      <c r="AH23" s="162" t="s">
        <v>290</v>
      </c>
      <c r="AI23" s="162" t="s">
        <v>281</v>
      </c>
      <c r="AJ23" s="162" t="s">
        <v>105</v>
      </c>
      <c r="AK23" s="260"/>
      <c r="AL23" s="162"/>
    </row>
    <row r="24" s="211" customFormat="1" ht="60.75" customHeight="1" spans="1:38">
      <c r="A24" s="162">
        <v>14</v>
      </c>
      <c r="B24" s="233" t="s">
        <v>291</v>
      </c>
      <c r="C24" s="233" t="s">
        <v>183</v>
      </c>
      <c r="D24" s="162" t="s">
        <v>184</v>
      </c>
      <c r="E24" s="162" t="s">
        <v>207</v>
      </c>
      <c r="F24" s="162" t="s">
        <v>35</v>
      </c>
      <c r="G24" s="233" t="s">
        <v>292</v>
      </c>
      <c r="H24" s="162" t="s">
        <v>288</v>
      </c>
      <c r="I24" s="162">
        <v>13930</v>
      </c>
      <c r="J24" s="162"/>
      <c r="K24" s="162"/>
      <c r="L24" s="162"/>
      <c r="M24" s="162"/>
      <c r="N24" s="162"/>
      <c r="O24" s="162"/>
      <c r="P24" s="162"/>
      <c r="Q24" s="162"/>
      <c r="R24" s="162">
        <v>8900</v>
      </c>
      <c r="S24" s="233"/>
      <c r="T24" s="162">
        <v>5000</v>
      </c>
      <c r="U24" s="233" t="s">
        <v>293</v>
      </c>
      <c r="V24" s="247" t="s">
        <v>46</v>
      </c>
      <c r="W24" s="162" t="s">
        <v>46</v>
      </c>
      <c r="X24" s="234"/>
      <c r="Y24" s="234"/>
      <c r="Z24" s="234"/>
      <c r="AA24" s="234"/>
      <c r="AB24" s="234"/>
      <c r="AC24" s="234"/>
      <c r="AD24" s="233" t="s">
        <v>294</v>
      </c>
      <c r="AE24" s="233" t="s">
        <v>295</v>
      </c>
      <c r="AF24" s="233" t="s">
        <v>51</v>
      </c>
      <c r="AG24" s="233" t="s">
        <v>295</v>
      </c>
      <c r="AH24" s="162" t="s">
        <v>296</v>
      </c>
      <c r="AI24" s="162" t="s">
        <v>297</v>
      </c>
      <c r="AJ24" s="162" t="s">
        <v>112</v>
      </c>
      <c r="AK24" s="233" t="s">
        <v>206</v>
      </c>
      <c r="AL24" s="162" t="s">
        <v>207</v>
      </c>
    </row>
    <row r="25" s="211" customFormat="1" ht="114" customHeight="1" spans="1:38">
      <c r="A25" s="162">
        <v>15</v>
      </c>
      <c r="B25" s="233" t="s">
        <v>298</v>
      </c>
      <c r="C25" s="233" t="s">
        <v>209</v>
      </c>
      <c r="D25" s="162" t="s">
        <v>210</v>
      </c>
      <c r="E25" s="162" t="s">
        <v>207</v>
      </c>
      <c r="F25" s="162" t="s">
        <v>35</v>
      </c>
      <c r="G25" s="233" t="s">
        <v>299</v>
      </c>
      <c r="H25" s="162" t="s">
        <v>300</v>
      </c>
      <c r="I25" s="162">
        <v>13477</v>
      </c>
      <c r="J25" s="162"/>
      <c r="K25" s="162"/>
      <c r="L25" s="162"/>
      <c r="M25" s="162"/>
      <c r="N25" s="162"/>
      <c r="O25" s="162"/>
      <c r="P25" s="162"/>
      <c r="Q25" s="162"/>
      <c r="R25" s="162">
        <v>0</v>
      </c>
      <c r="S25" s="233"/>
      <c r="T25" s="162">
        <v>6000</v>
      </c>
      <c r="U25" s="233" t="s">
        <v>301</v>
      </c>
      <c r="V25" s="236" t="s">
        <v>302</v>
      </c>
      <c r="W25" s="162" t="s">
        <v>46</v>
      </c>
      <c r="X25" s="162" t="s">
        <v>303</v>
      </c>
      <c r="Y25" s="162"/>
      <c r="Z25" s="162"/>
      <c r="AA25" s="162"/>
      <c r="AB25" s="162"/>
      <c r="AC25" s="162"/>
      <c r="AD25" s="233" t="s">
        <v>304</v>
      </c>
      <c r="AE25" s="162" t="s">
        <v>305</v>
      </c>
      <c r="AF25" s="233" t="s">
        <v>53</v>
      </c>
      <c r="AG25" s="162" t="s">
        <v>306</v>
      </c>
      <c r="AH25" s="162" t="s">
        <v>307</v>
      </c>
      <c r="AI25" s="162" t="s">
        <v>308</v>
      </c>
      <c r="AJ25" s="162" t="s">
        <v>112</v>
      </c>
      <c r="AK25" s="260" t="s">
        <v>206</v>
      </c>
      <c r="AL25" s="162" t="s">
        <v>207</v>
      </c>
    </row>
    <row r="26" s="211" customFormat="1" ht="105.75" customHeight="1" spans="1:38">
      <c r="A26" s="162">
        <v>16</v>
      </c>
      <c r="B26" s="233" t="s">
        <v>309</v>
      </c>
      <c r="C26" s="233" t="s">
        <v>209</v>
      </c>
      <c r="D26" s="162" t="s">
        <v>272</v>
      </c>
      <c r="E26" s="162" t="s">
        <v>207</v>
      </c>
      <c r="F26" s="162" t="s">
        <v>36</v>
      </c>
      <c r="G26" s="233" t="s">
        <v>310</v>
      </c>
      <c r="H26" s="162" t="s">
        <v>311</v>
      </c>
      <c r="I26" s="162">
        <v>2000</v>
      </c>
      <c r="J26" s="162">
        <v>2000</v>
      </c>
      <c r="K26" s="162"/>
      <c r="L26" s="162"/>
      <c r="M26" s="162"/>
      <c r="N26" s="162"/>
      <c r="O26" s="162"/>
      <c r="P26" s="162">
        <v>1</v>
      </c>
      <c r="Q26" s="162">
        <v>3</v>
      </c>
      <c r="R26" s="162">
        <v>300</v>
      </c>
      <c r="S26" s="233" t="s">
        <v>312</v>
      </c>
      <c r="T26" s="162">
        <v>2000</v>
      </c>
      <c r="U26" s="233" t="s">
        <v>313</v>
      </c>
      <c r="V26" s="236" t="s">
        <v>46</v>
      </c>
      <c r="W26" s="162">
        <v>8</v>
      </c>
      <c r="X26" s="162">
        <v>2.999985000075</v>
      </c>
      <c r="Y26" s="162">
        <v>2.999985000075</v>
      </c>
      <c r="Z26" s="162"/>
      <c r="AA26" s="162"/>
      <c r="AB26" s="162"/>
      <c r="AC26" s="162"/>
      <c r="AD26" s="233" t="s">
        <v>314</v>
      </c>
      <c r="AE26" s="162" t="s">
        <v>315</v>
      </c>
      <c r="AF26" s="233" t="s">
        <v>53</v>
      </c>
      <c r="AG26" s="162" t="s">
        <v>316</v>
      </c>
      <c r="AH26" s="162" t="s">
        <v>317</v>
      </c>
      <c r="AI26" s="162" t="s">
        <v>308</v>
      </c>
      <c r="AJ26" s="162" t="s">
        <v>112</v>
      </c>
      <c r="AK26" s="260"/>
      <c r="AL26" s="162"/>
    </row>
    <row r="27" s="211" customFormat="1" ht="105.75" customHeight="1" spans="1:38">
      <c r="A27" s="162">
        <v>17</v>
      </c>
      <c r="B27" s="233" t="s">
        <v>318</v>
      </c>
      <c r="C27" s="233" t="s">
        <v>183</v>
      </c>
      <c r="D27" s="237" t="s">
        <v>210</v>
      </c>
      <c r="E27" s="162" t="s">
        <v>207</v>
      </c>
      <c r="F27" s="162" t="s">
        <v>35</v>
      </c>
      <c r="G27" s="233" t="s">
        <v>319</v>
      </c>
      <c r="H27" s="162" t="s">
        <v>222</v>
      </c>
      <c r="I27" s="162">
        <v>6700</v>
      </c>
      <c r="J27" s="162">
        <v>6700</v>
      </c>
      <c r="K27" s="162"/>
      <c r="L27" s="162"/>
      <c r="M27" s="162"/>
      <c r="N27" s="162"/>
      <c r="O27" s="162"/>
      <c r="P27" s="162">
        <v>1</v>
      </c>
      <c r="Q27" s="162">
        <v>3</v>
      </c>
      <c r="R27" s="162">
        <v>140.17</v>
      </c>
      <c r="S27" s="233" t="s">
        <v>320</v>
      </c>
      <c r="T27" s="162">
        <v>6700</v>
      </c>
      <c r="U27" s="233" t="s">
        <v>321</v>
      </c>
      <c r="V27" s="248" t="s">
        <v>322</v>
      </c>
      <c r="W27" s="237" t="s">
        <v>46</v>
      </c>
      <c r="X27" s="162">
        <v>30.54</v>
      </c>
      <c r="Y27" s="162">
        <v>30.54</v>
      </c>
      <c r="Z27" s="162"/>
      <c r="AA27" s="162"/>
      <c r="AB27" s="162"/>
      <c r="AC27" s="162"/>
      <c r="AD27" s="233" t="s">
        <v>323</v>
      </c>
      <c r="AE27" s="162" t="s">
        <v>324</v>
      </c>
      <c r="AF27" s="233" t="s">
        <v>53</v>
      </c>
      <c r="AG27" s="162" t="s">
        <v>325</v>
      </c>
      <c r="AH27" s="162" t="s">
        <v>308</v>
      </c>
      <c r="AI27" s="162" t="s">
        <v>308</v>
      </c>
      <c r="AJ27" s="162" t="s">
        <v>112</v>
      </c>
      <c r="AK27" s="260"/>
      <c r="AL27" s="162"/>
    </row>
    <row r="28" s="211" customFormat="1" ht="105.75" customHeight="1" spans="1:38">
      <c r="A28" s="162">
        <v>18</v>
      </c>
      <c r="B28" s="233" t="s">
        <v>326</v>
      </c>
      <c r="C28" s="233" t="s">
        <v>209</v>
      </c>
      <c r="D28" s="237" t="s">
        <v>327</v>
      </c>
      <c r="E28" s="162" t="s">
        <v>211</v>
      </c>
      <c r="F28" s="162" t="s">
        <v>36</v>
      </c>
      <c r="G28" s="233" t="s">
        <v>328</v>
      </c>
      <c r="H28" s="162" t="s">
        <v>329</v>
      </c>
      <c r="I28" s="162">
        <v>4000</v>
      </c>
      <c r="J28" s="162"/>
      <c r="K28" s="162"/>
      <c r="L28" s="162"/>
      <c r="M28" s="162"/>
      <c r="N28" s="162"/>
      <c r="O28" s="162"/>
      <c r="P28" s="162" t="s">
        <v>330</v>
      </c>
      <c r="Q28" s="162" t="s">
        <v>331</v>
      </c>
      <c r="R28" s="162">
        <v>300</v>
      </c>
      <c r="S28" s="233" t="s">
        <v>332</v>
      </c>
      <c r="T28" s="162">
        <v>3700</v>
      </c>
      <c r="U28" s="249" t="s">
        <v>333</v>
      </c>
      <c r="V28" s="236">
        <v>3</v>
      </c>
      <c r="W28" s="162">
        <v>10</v>
      </c>
      <c r="X28" s="162">
        <v>50</v>
      </c>
      <c r="Y28" s="162">
        <v>50</v>
      </c>
      <c r="Z28" s="162">
        <v>0</v>
      </c>
      <c r="AA28" s="162">
        <v>0</v>
      </c>
      <c r="AB28" s="162">
        <v>0</v>
      </c>
      <c r="AC28" s="162">
        <v>0</v>
      </c>
      <c r="AD28" s="233" t="s">
        <v>334</v>
      </c>
      <c r="AE28" s="162" t="s">
        <v>335</v>
      </c>
      <c r="AF28" s="233" t="s">
        <v>336</v>
      </c>
      <c r="AG28" s="162" t="s">
        <v>337</v>
      </c>
      <c r="AH28" s="162" t="s">
        <v>338</v>
      </c>
      <c r="AI28" s="162" t="s">
        <v>339</v>
      </c>
      <c r="AJ28" s="162" t="s">
        <v>94</v>
      </c>
      <c r="AK28" s="260"/>
      <c r="AL28" s="162"/>
    </row>
    <row r="29" s="211" customFormat="1" ht="105.75" customHeight="1" spans="1:38">
      <c r="A29" s="162">
        <v>19</v>
      </c>
      <c r="B29" s="233" t="s">
        <v>340</v>
      </c>
      <c r="C29" s="233" t="s">
        <v>183</v>
      </c>
      <c r="D29" s="162" t="s">
        <v>272</v>
      </c>
      <c r="E29" s="162" t="s">
        <v>211</v>
      </c>
      <c r="F29" s="162" t="s">
        <v>35</v>
      </c>
      <c r="G29" s="233" t="s">
        <v>341</v>
      </c>
      <c r="H29" s="162" t="s">
        <v>311</v>
      </c>
      <c r="I29" s="162">
        <v>9000</v>
      </c>
      <c r="J29" s="162"/>
      <c r="K29" s="162"/>
      <c r="L29" s="162"/>
      <c r="M29" s="162"/>
      <c r="N29" s="162"/>
      <c r="O29" s="162"/>
      <c r="P29" s="162" t="s">
        <v>330</v>
      </c>
      <c r="Q29" s="162" t="s">
        <v>331</v>
      </c>
      <c r="R29" s="162">
        <v>2000</v>
      </c>
      <c r="S29" s="233" t="s">
        <v>342</v>
      </c>
      <c r="T29" s="162">
        <v>7000</v>
      </c>
      <c r="U29" s="233" t="s">
        <v>343</v>
      </c>
      <c r="V29" s="236" t="s">
        <v>46</v>
      </c>
      <c r="W29" s="162">
        <v>12</v>
      </c>
      <c r="X29" s="162"/>
      <c r="Y29" s="162"/>
      <c r="Z29" s="162"/>
      <c r="AA29" s="162"/>
      <c r="AB29" s="162"/>
      <c r="AC29" s="162"/>
      <c r="AD29" s="233" t="s">
        <v>334</v>
      </c>
      <c r="AE29" s="162" t="s">
        <v>335</v>
      </c>
      <c r="AF29" s="233" t="s">
        <v>336</v>
      </c>
      <c r="AG29" s="162"/>
      <c r="AH29" s="162" t="s">
        <v>344</v>
      </c>
      <c r="AI29" s="162" t="s">
        <v>339</v>
      </c>
      <c r="AJ29" s="162" t="s">
        <v>94</v>
      </c>
      <c r="AK29" s="260"/>
      <c r="AL29" s="162"/>
    </row>
    <row r="30" s="211" customFormat="1" ht="23.25" customHeight="1" spans="1:38">
      <c r="A30" s="232" t="s">
        <v>345</v>
      </c>
      <c r="B30" s="232"/>
      <c r="C30" s="232"/>
      <c r="D30" s="232"/>
      <c r="E30" s="232"/>
      <c r="F30" s="232"/>
      <c r="G30" s="232"/>
      <c r="H30" s="162"/>
      <c r="I30" s="240">
        <f>SUM(I31:I49)</f>
        <v>788484</v>
      </c>
      <c r="J30" s="162"/>
      <c r="K30" s="162"/>
      <c r="L30" s="162"/>
      <c r="M30" s="162"/>
      <c r="N30" s="162"/>
      <c r="O30" s="162"/>
      <c r="P30" s="162"/>
      <c r="Q30" s="162"/>
      <c r="R30" s="240">
        <f>SUM(R31:R49)</f>
        <v>243755</v>
      </c>
      <c r="S30" s="240">
        <f>SUM(S31:S49)</f>
        <v>0</v>
      </c>
      <c r="T30" s="240">
        <f>SUM(T31:T49)</f>
        <v>250350</v>
      </c>
      <c r="U30" s="233"/>
      <c r="V30" s="162"/>
      <c r="W30" s="162"/>
      <c r="X30" s="162"/>
      <c r="Y30" s="162"/>
      <c r="Z30" s="162"/>
      <c r="AA30" s="162"/>
      <c r="AB30" s="162"/>
      <c r="AC30" s="162"/>
      <c r="AD30" s="233"/>
      <c r="AE30" s="162"/>
      <c r="AF30" s="162"/>
      <c r="AG30" s="162"/>
      <c r="AH30" s="162"/>
      <c r="AI30" s="162"/>
      <c r="AJ30" s="162"/>
      <c r="AK30" s="162"/>
      <c r="AL30" s="162"/>
    </row>
    <row r="31" s="211" customFormat="1" ht="89.25" customHeight="1" spans="1:38">
      <c r="A31" s="162">
        <v>20</v>
      </c>
      <c r="B31" s="233" t="s">
        <v>113</v>
      </c>
      <c r="C31" s="233" t="s">
        <v>183</v>
      </c>
      <c r="D31" s="162" t="s">
        <v>184</v>
      </c>
      <c r="E31" s="162" t="s">
        <v>346</v>
      </c>
      <c r="F31" s="235" t="s">
        <v>35</v>
      </c>
      <c r="G31" s="233" t="s">
        <v>347</v>
      </c>
      <c r="H31" s="162" t="s">
        <v>348</v>
      </c>
      <c r="I31" s="162">
        <v>50000</v>
      </c>
      <c r="J31" s="162"/>
      <c r="K31" s="162"/>
      <c r="L31" s="162"/>
      <c r="M31" s="162"/>
      <c r="N31" s="162"/>
      <c r="O31" s="162"/>
      <c r="P31" s="162"/>
      <c r="Q31" s="162"/>
      <c r="R31" s="162">
        <v>30255</v>
      </c>
      <c r="S31" s="233"/>
      <c r="T31" s="162">
        <v>5000</v>
      </c>
      <c r="U31" s="233" t="s">
        <v>349</v>
      </c>
      <c r="V31" s="236" t="s">
        <v>46</v>
      </c>
      <c r="W31" s="162" t="s">
        <v>46</v>
      </c>
      <c r="X31" s="162"/>
      <c r="Y31" s="162"/>
      <c r="Z31" s="162"/>
      <c r="AA31" s="162"/>
      <c r="AB31" s="162"/>
      <c r="AC31" s="162"/>
      <c r="AD31" s="233" t="s">
        <v>350</v>
      </c>
      <c r="AE31" s="162" t="s">
        <v>351</v>
      </c>
      <c r="AF31" s="233" t="s">
        <v>35</v>
      </c>
      <c r="AG31" s="233" t="s">
        <v>352</v>
      </c>
      <c r="AH31" s="162" t="s">
        <v>353</v>
      </c>
      <c r="AI31" s="162" t="s">
        <v>354</v>
      </c>
      <c r="AJ31" s="162" t="s">
        <v>112</v>
      </c>
      <c r="AK31" s="162" t="s">
        <v>194</v>
      </c>
      <c r="AL31" s="162" t="s">
        <v>355</v>
      </c>
    </row>
    <row r="32" s="211" customFormat="1" ht="57.75" customHeight="1" spans="1:38">
      <c r="A32" s="162">
        <v>21</v>
      </c>
      <c r="B32" s="238" t="s">
        <v>62</v>
      </c>
      <c r="C32" s="238" t="s">
        <v>183</v>
      </c>
      <c r="D32" s="162" t="s">
        <v>184</v>
      </c>
      <c r="E32" s="162" t="s">
        <v>197</v>
      </c>
      <c r="F32" s="162" t="s">
        <v>35</v>
      </c>
      <c r="G32" s="233" t="s">
        <v>356</v>
      </c>
      <c r="H32" s="162" t="s">
        <v>187</v>
      </c>
      <c r="I32" s="162">
        <v>130000</v>
      </c>
      <c r="J32" s="162"/>
      <c r="K32" s="162"/>
      <c r="L32" s="162"/>
      <c r="M32" s="162"/>
      <c r="N32" s="162"/>
      <c r="O32" s="162"/>
      <c r="P32" s="162"/>
      <c r="Q32" s="162"/>
      <c r="R32" s="162">
        <v>65000</v>
      </c>
      <c r="S32" s="233"/>
      <c r="T32" s="162">
        <v>50000</v>
      </c>
      <c r="U32" s="233" t="s">
        <v>357</v>
      </c>
      <c r="V32" s="162" t="s">
        <v>46</v>
      </c>
      <c r="W32" s="162" t="s">
        <v>46</v>
      </c>
      <c r="X32" s="234"/>
      <c r="Y32" s="234"/>
      <c r="Z32" s="234"/>
      <c r="AA32" s="234"/>
      <c r="AB32" s="234"/>
      <c r="AC32" s="234"/>
      <c r="AD32" s="233" t="s">
        <v>358</v>
      </c>
      <c r="AE32" s="252" t="s">
        <v>359</v>
      </c>
      <c r="AF32" s="233" t="s">
        <v>35</v>
      </c>
      <c r="AG32" s="233" t="s">
        <v>352</v>
      </c>
      <c r="AH32" s="233" t="s">
        <v>360</v>
      </c>
      <c r="AI32" s="162" t="s">
        <v>361</v>
      </c>
      <c r="AJ32" s="162" t="s">
        <v>362</v>
      </c>
      <c r="AK32" s="260" t="s">
        <v>206</v>
      </c>
      <c r="AL32" s="162" t="s">
        <v>197</v>
      </c>
    </row>
    <row r="33" s="211" customFormat="1" ht="55.5" customHeight="1" spans="1:38">
      <c r="A33" s="162">
        <v>22</v>
      </c>
      <c r="B33" s="238" t="s">
        <v>63</v>
      </c>
      <c r="C33" s="238" t="s">
        <v>183</v>
      </c>
      <c r="D33" s="162" t="s">
        <v>184</v>
      </c>
      <c r="E33" s="234" t="s">
        <v>197</v>
      </c>
      <c r="F33" s="162" t="s">
        <v>35</v>
      </c>
      <c r="G33" s="233" t="s">
        <v>363</v>
      </c>
      <c r="H33" s="162" t="s">
        <v>199</v>
      </c>
      <c r="I33" s="162">
        <v>150000</v>
      </c>
      <c r="J33" s="162"/>
      <c r="K33" s="162"/>
      <c r="L33" s="162"/>
      <c r="M33" s="162"/>
      <c r="N33" s="162"/>
      <c r="O33" s="162"/>
      <c r="P33" s="162"/>
      <c r="Q33" s="162"/>
      <c r="R33" s="162" t="s">
        <v>364</v>
      </c>
      <c r="S33" s="233"/>
      <c r="T33" s="162">
        <v>60000</v>
      </c>
      <c r="U33" s="233" t="s">
        <v>365</v>
      </c>
      <c r="V33" s="162" t="s">
        <v>46</v>
      </c>
      <c r="W33" s="162" t="s">
        <v>46</v>
      </c>
      <c r="X33" s="234"/>
      <c r="Y33" s="234"/>
      <c r="Z33" s="234"/>
      <c r="AA33" s="234"/>
      <c r="AB33" s="234"/>
      <c r="AC33" s="234"/>
      <c r="AD33" s="233" t="s">
        <v>358</v>
      </c>
      <c r="AE33" s="253" t="s">
        <v>359</v>
      </c>
      <c r="AF33" s="234" t="s">
        <v>35</v>
      </c>
      <c r="AG33" s="233" t="s">
        <v>352</v>
      </c>
      <c r="AH33" s="233" t="s">
        <v>360</v>
      </c>
      <c r="AI33" s="162" t="s">
        <v>361</v>
      </c>
      <c r="AJ33" s="162" t="s">
        <v>362</v>
      </c>
      <c r="AK33" s="260" t="s">
        <v>206</v>
      </c>
      <c r="AL33" s="162" t="s">
        <v>197</v>
      </c>
    </row>
    <row r="34" s="211" customFormat="1" ht="72" customHeight="1" spans="1:38">
      <c r="A34" s="162">
        <v>23</v>
      </c>
      <c r="B34" s="238" t="s">
        <v>366</v>
      </c>
      <c r="C34" s="233" t="s">
        <v>209</v>
      </c>
      <c r="D34" s="162" t="s">
        <v>184</v>
      </c>
      <c r="E34" s="234" t="s">
        <v>197</v>
      </c>
      <c r="F34" s="162" t="s">
        <v>35</v>
      </c>
      <c r="G34" s="233" t="s">
        <v>367</v>
      </c>
      <c r="H34" s="162" t="s">
        <v>368</v>
      </c>
      <c r="I34" s="162">
        <v>30000</v>
      </c>
      <c r="J34" s="162"/>
      <c r="K34" s="162"/>
      <c r="L34" s="162"/>
      <c r="M34" s="162"/>
      <c r="N34" s="162"/>
      <c r="O34" s="162"/>
      <c r="P34" s="162"/>
      <c r="Q34" s="162"/>
      <c r="R34" s="162"/>
      <c r="S34" s="233"/>
      <c r="T34" s="162">
        <v>8000</v>
      </c>
      <c r="U34" s="233" t="s">
        <v>369</v>
      </c>
      <c r="V34" s="162" t="s">
        <v>46</v>
      </c>
      <c r="W34" s="162" t="s">
        <v>46</v>
      </c>
      <c r="X34" s="234"/>
      <c r="Y34" s="234"/>
      <c r="Z34" s="234"/>
      <c r="AA34" s="234"/>
      <c r="AB34" s="234"/>
      <c r="AC34" s="234"/>
      <c r="AD34" s="233" t="s">
        <v>370</v>
      </c>
      <c r="AE34" s="234"/>
      <c r="AF34" s="234" t="s">
        <v>35</v>
      </c>
      <c r="AG34" s="233"/>
      <c r="AH34" s="233"/>
      <c r="AI34" s="162" t="s">
        <v>361</v>
      </c>
      <c r="AJ34" s="162" t="s">
        <v>362</v>
      </c>
      <c r="AK34" s="260" t="s">
        <v>206</v>
      </c>
      <c r="AL34" s="162"/>
    </row>
    <row r="35" s="211" customFormat="1" ht="83.25" customHeight="1" spans="1:38">
      <c r="A35" s="162">
        <v>24</v>
      </c>
      <c r="B35" s="238" t="s">
        <v>371</v>
      </c>
      <c r="C35" s="233" t="s">
        <v>209</v>
      </c>
      <c r="D35" s="237" t="s">
        <v>184</v>
      </c>
      <c r="E35" s="234" t="s">
        <v>346</v>
      </c>
      <c r="F35" s="162" t="s">
        <v>35</v>
      </c>
      <c r="G35" s="233" t="s">
        <v>372</v>
      </c>
      <c r="H35" s="162" t="s">
        <v>373</v>
      </c>
      <c r="I35" s="162">
        <v>30000</v>
      </c>
      <c r="J35" s="162"/>
      <c r="K35" s="162">
        <v>30000</v>
      </c>
      <c r="L35" s="162"/>
      <c r="M35" s="162"/>
      <c r="N35" s="162"/>
      <c r="O35" s="162"/>
      <c r="P35" s="162" t="s">
        <v>374</v>
      </c>
      <c r="Q35" s="162"/>
      <c r="R35" s="162">
        <v>5000</v>
      </c>
      <c r="S35" s="233" t="s">
        <v>375</v>
      </c>
      <c r="T35" s="162">
        <v>4000</v>
      </c>
      <c r="U35" s="233" t="s">
        <v>376</v>
      </c>
      <c r="V35" s="162" t="s">
        <v>46</v>
      </c>
      <c r="W35" s="237" t="s">
        <v>46</v>
      </c>
      <c r="X35" s="234"/>
      <c r="Y35" s="234" t="s">
        <v>377</v>
      </c>
      <c r="Z35" s="234"/>
      <c r="AA35" s="234"/>
      <c r="AB35" s="234"/>
      <c r="AC35" s="234"/>
      <c r="AD35" s="233" t="s">
        <v>378</v>
      </c>
      <c r="AE35" s="234" t="s">
        <v>379</v>
      </c>
      <c r="AF35" s="234" t="s">
        <v>35</v>
      </c>
      <c r="AG35" s="233" t="s">
        <v>380</v>
      </c>
      <c r="AH35" s="233" t="s">
        <v>381</v>
      </c>
      <c r="AI35" s="162" t="s">
        <v>361</v>
      </c>
      <c r="AJ35" s="162"/>
      <c r="AK35" s="260"/>
      <c r="AL35" s="162"/>
    </row>
    <row r="36" s="211" customFormat="1" ht="83.25" customHeight="1" spans="1:38">
      <c r="A36" s="162">
        <v>25</v>
      </c>
      <c r="B36" s="238" t="s">
        <v>382</v>
      </c>
      <c r="C36" s="238" t="s">
        <v>183</v>
      </c>
      <c r="D36" s="237" t="s">
        <v>184</v>
      </c>
      <c r="E36" s="234" t="s">
        <v>273</v>
      </c>
      <c r="F36" s="162" t="s">
        <v>383</v>
      </c>
      <c r="G36" s="233" t="s">
        <v>384</v>
      </c>
      <c r="H36" s="162" t="s">
        <v>187</v>
      </c>
      <c r="I36" s="162">
        <v>30000</v>
      </c>
      <c r="J36" s="162">
        <v>0</v>
      </c>
      <c r="K36" s="162">
        <v>30000</v>
      </c>
      <c r="L36" s="162">
        <v>0</v>
      </c>
      <c r="M36" s="162">
        <v>0</v>
      </c>
      <c r="N36" s="162">
        <v>0</v>
      </c>
      <c r="O36" s="162">
        <v>0</v>
      </c>
      <c r="P36" s="162" t="s">
        <v>385</v>
      </c>
      <c r="Q36" s="162" t="s">
        <v>172</v>
      </c>
      <c r="R36" s="162">
        <v>15000</v>
      </c>
      <c r="S36" s="233" t="s">
        <v>386</v>
      </c>
      <c r="T36" s="162">
        <v>10000</v>
      </c>
      <c r="U36" s="233" t="s">
        <v>387</v>
      </c>
      <c r="V36" s="162" t="s">
        <v>46</v>
      </c>
      <c r="W36" s="237" t="s">
        <v>46</v>
      </c>
      <c r="X36" s="234">
        <v>27.09</v>
      </c>
      <c r="Y36" s="234">
        <v>27.09</v>
      </c>
      <c r="Z36" s="234">
        <v>0</v>
      </c>
      <c r="AA36" s="234">
        <v>0</v>
      </c>
      <c r="AB36" s="234">
        <v>0</v>
      </c>
      <c r="AC36" s="234">
        <v>0</v>
      </c>
      <c r="AD36" s="233" t="s">
        <v>388</v>
      </c>
      <c r="AE36" s="234" t="s">
        <v>389</v>
      </c>
      <c r="AF36" s="234" t="s">
        <v>35</v>
      </c>
      <c r="AG36" s="233" t="s">
        <v>380</v>
      </c>
      <c r="AH36" s="233" t="s">
        <v>390</v>
      </c>
      <c r="AI36" s="162" t="s">
        <v>361</v>
      </c>
      <c r="AJ36" s="162"/>
      <c r="AK36" s="260"/>
      <c r="AL36" s="162"/>
    </row>
    <row r="37" s="212" customFormat="1" ht="46.5" customHeight="1" spans="1:38">
      <c r="A37" s="162">
        <v>26</v>
      </c>
      <c r="B37" s="233" t="s">
        <v>391</v>
      </c>
      <c r="C37" s="233" t="s">
        <v>209</v>
      </c>
      <c r="D37" s="162" t="s">
        <v>392</v>
      </c>
      <c r="E37" s="162" t="s">
        <v>346</v>
      </c>
      <c r="F37" s="162" t="s">
        <v>36</v>
      </c>
      <c r="G37" s="238" t="s">
        <v>393</v>
      </c>
      <c r="H37" s="162" t="s">
        <v>222</v>
      </c>
      <c r="I37" s="162">
        <v>31000</v>
      </c>
      <c r="J37" s="162"/>
      <c r="K37" s="162"/>
      <c r="L37" s="162"/>
      <c r="M37" s="162"/>
      <c r="N37" s="162"/>
      <c r="O37" s="162"/>
      <c r="P37" s="162"/>
      <c r="Q37" s="162"/>
      <c r="R37" s="162">
        <v>6000</v>
      </c>
      <c r="S37" s="233"/>
      <c r="T37" s="162">
        <v>15000</v>
      </c>
      <c r="U37" s="233" t="s">
        <v>394</v>
      </c>
      <c r="V37" s="162" t="s">
        <v>46</v>
      </c>
      <c r="W37" s="162">
        <v>12</v>
      </c>
      <c r="X37" s="162"/>
      <c r="Y37" s="162"/>
      <c r="Z37" s="162"/>
      <c r="AA37" s="162"/>
      <c r="AB37" s="162"/>
      <c r="AC37" s="162"/>
      <c r="AD37" s="254" t="s">
        <v>395</v>
      </c>
      <c r="AE37" s="254" t="s">
        <v>396</v>
      </c>
      <c r="AF37" s="255" t="s">
        <v>36</v>
      </c>
      <c r="AG37" s="162" t="s">
        <v>397</v>
      </c>
      <c r="AH37" s="162" t="s">
        <v>398</v>
      </c>
      <c r="AI37" s="162" t="s">
        <v>399</v>
      </c>
      <c r="AJ37" s="162" t="s">
        <v>112</v>
      </c>
      <c r="AK37" s="162" t="s">
        <v>194</v>
      </c>
      <c r="AL37" s="162" t="s">
        <v>355</v>
      </c>
    </row>
    <row r="38" s="212" customFormat="1" ht="98.1" customHeight="1" spans="1:38">
      <c r="A38" s="162">
        <v>27</v>
      </c>
      <c r="B38" s="233" t="s">
        <v>114</v>
      </c>
      <c r="C38" s="238" t="s">
        <v>183</v>
      </c>
      <c r="D38" s="162" t="s">
        <v>272</v>
      </c>
      <c r="E38" s="162" t="s">
        <v>220</v>
      </c>
      <c r="F38" s="162" t="s">
        <v>36</v>
      </c>
      <c r="G38" s="238" t="s">
        <v>400</v>
      </c>
      <c r="H38" s="162" t="s">
        <v>276</v>
      </c>
      <c r="I38" s="162">
        <v>12100</v>
      </c>
      <c r="J38" s="162"/>
      <c r="K38" s="162"/>
      <c r="L38" s="162"/>
      <c r="M38" s="162"/>
      <c r="N38" s="162"/>
      <c r="O38" s="162"/>
      <c r="P38" s="162"/>
      <c r="Q38" s="162"/>
      <c r="R38" s="162">
        <v>9100</v>
      </c>
      <c r="S38" s="233"/>
      <c r="T38" s="162">
        <v>3000</v>
      </c>
      <c r="U38" s="233" t="s">
        <v>401</v>
      </c>
      <c r="V38" s="162" t="s">
        <v>46</v>
      </c>
      <c r="W38" s="237">
        <v>9</v>
      </c>
      <c r="X38" s="162"/>
      <c r="Y38" s="162"/>
      <c r="Z38" s="162"/>
      <c r="AA38" s="162"/>
      <c r="AB38" s="162"/>
      <c r="AC38" s="162"/>
      <c r="AD38" s="256" t="s">
        <v>402</v>
      </c>
      <c r="AE38" s="256"/>
      <c r="AF38" s="257" t="s">
        <v>36</v>
      </c>
      <c r="AG38" s="162"/>
      <c r="AH38" s="162"/>
      <c r="AI38" s="162" t="s">
        <v>399</v>
      </c>
      <c r="AJ38" s="162" t="s">
        <v>112</v>
      </c>
      <c r="AK38" s="260" t="s">
        <v>206</v>
      </c>
      <c r="AL38" s="162" t="s">
        <v>355</v>
      </c>
    </row>
    <row r="39" s="212" customFormat="1" ht="105.75" customHeight="1" spans="1:38">
      <c r="A39" s="162">
        <v>28</v>
      </c>
      <c r="B39" s="233" t="s">
        <v>403</v>
      </c>
      <c r="C39" s="233" t="s">
        <v>209</v>
      </c>
      <c r="D39" s="162" t="s">
        <v>327</v>
      </c>
      <c r="E39" s="162" t="s">
        <v>346</v>
      </c>
      <c r="F39" s="162" t="s">
        <v>36</v>
      </c>
      <c r="G39" s="238" t="s">
        <v>404</v>
      </c>
      <c r="H39" s="162" t="s">
        <v>329</v>
      </c>
      <c r="I39" s="162">
        <v>10000</v>
      </c>
      <c r="J39" s="162"/>
      <c r="K39" s="162"/>
      <c r="L39" s="162"/>
      <c r="M39" s="162"/>
      <c r="N39" s="162"/>
      <c r="O39" s="162"/>
      <c r="P39" s="162"/>
      <c r="Q39" s="162"/>
      <c r="R39" s="162">
        <v>6000</v>
      </c>
      <c r="S39" s="233"/>
      <c r="T39" s="162">
        <v>10000</v>
      </c>
      <c r="U39" s="233" t="s">
        <v>405</v>
      </c>
      <c r="V39" s="162">
        <v>3</v>
      </c>
      <c r="W39" s="162">
        <v>12</v>
      </c>
      <c r="X39" s="162"/>
      <c r="Y39" s="162"/>
      <c r="Z39" s="162"/>
      <c r="AA39" s="162"/>
      <c r="AB39" s="162"/>
      <c r="AC39" s="162"/>
      <c r="AD39" s="234" t="s">
        <v>406</v>
      </c>
      <c r="AE39" s="256"/>
      <c r="AF39" s="257" t="s">
        <v>36</v>
      </c>
      <c r="AG39" s="162"/>
      <c r="AH39" s="162"/>
      <c r="AI39" s="162" t="s">
        <v>399</v>
      </c>
      <c r="AJ39" s="162" t="s">
        <v>112</v>
      </c>
      <c r="AK39" s="260" t="s">
        <v>206</v>
      </c>
      <c r="AL39" s="162" t="s">
        <v>355</v>
      </c>
    </row>
    <row r="40" s="211" customFormat="1" ht="53.25" customHeight="1" spans="1:38">
      <c r="A40" s="162">
        <v>29</v>
      </c>
      <c r="B40" s="233" t="s">
        <v>116</v>
      </c>
      <c r="C40" s="233" t="s">
        <v>183</v>
      </c>
      <c r="D40" s="237" t="s">
        <v>184</v>
      </c>
      <c r="E40" s="162" t="s">
        <v>346</v>
      </c>
      <c r="F40" s="162" t="s">
        <v>39</v>
      </c>
      <c r="G40" s="233" t="s">
        <v>407</v>
      </c>
      <c r="H40" s="162" t="s">
        <v>288</v>
      </c>
      <c r="I40" s="162">
        <v>36674</v>
      </c>
      <c r="J40" s="162"/>
      <c r="K40" s="162"/>
      <c r="L40" s="162"/>
      <c r="M40" s="162"/>
      <c r="N40" s="162"/>
      <c r="O40" s="162"/>
      <c r="P40" s="162"/>
      <c r="Q40" s="162"/>
      <c r="R40" s="162">
        <v>22000</v>
      </c>
      <c r="S40" s="233"/>
      <c r="T40" s="162">
        <v>15000</v>
      </c>
      <c r="U40" s="233" t="s">
        <v>408</v>
      </c>
      <c r="V40" s="162" t="s">
        <v>46</v>
      </c>
      <c r="W40" s="237" t="s">
        <v>46</v>
      </c>
      <c r="X40" s="234"/>
      <c r="Y40" s="234"/>
      <c r="Z40" s="234"/>
      <c r="AA40" s="234"/>
      <c r="AB40" s="234"/>
      <c r="AC40" s="234"/>
      <c r="AD40" s="233" t="s">
        <v>409</v>
      </c>
      <c r="AE40" s="233" t="s">
        <v>410</v>
      </c>
      <c r="AF40" s="233" t="s">
        <v>39</v>
      </c>
      <c r="AG40" s="233" t="s">
        <v>411</v>
      </c>
      <c r="AH40" s="162" t="s">
        <v>412</v>
      </c>
      <c r="AI40" s="162" t="s">
        <v>413</v>
      </c>
      <c r="AJ40" s="162" t="s">
        <v>115</v>
      </c>
      <c r="AK40" s="260" t="s">
        <v>206</v>
      </c>
      <c r="AL40" s="162" t="s">
        <v>355</v>
      </c>
    </row>
    <row r="41" s="211" customFormat="1" ht="93" customHeight="1" spans="1:38">
      <c r="A41" s="162">
        <v>30</v>
      </c>
      <c r="B41" s="233" t="s">
        <v>414</v>
      </c>
      <c r="C41" s="233" t="s">
        <v>209</v>
      </c>
      <c r="D41" s="162" t="s">
        <v>392</v>
      </c>
      <c r="E41" s="162" t="s">
        <v>220</v>
      </c>
      <c r="F41" s="162" t="s">
        <v>39</v>
      </c>
      <c r="G41" s="233" t="s">
        <v>415</v>
      </c>
      <c r="H41" s="162" t="s">
        <v>222</v>
      </c>
      <c r="I41" s="162">
        <v>15000</v>
      </c>
      <c r="J41" s="162"/>
      <c r="K41" s="162"/>
      <c r="L41" s="162"/>
      <c r="M41" s="162"/>
      <c r="N41" s="162"/>
      <c r="O41" s="162"/>
      <c r="P41" s="162"/>
      <c r="Q41" s="162"/>
      <c r="R41" s="162">
        <v>500</v>
      </c>
      <c r="S41" s="233"/>
      <c r="T41" s="162">
        <v>9500</v>
      </c>
      <c r="U41" s="233" t="s">
        <v>416</v>
      </c>
      <c r="V41" s="162" t="s">
        <v>46</v>
      </c>
      <c r="W41" s="162">
        <v>12</v>
      </c>
      <c r="X41" s="234"/>
      <c r="Y41" s="234"/>
      <c r="Z41" s="234"/>
      <c r="AA41" s="234"/>
      <c r="AB41" s="234"/>
      <c r="AC41" s="234"/>
      <c r="AD41" s="233" t="s">
        <v>417</v>
      </c>
      <c r="AE41" s="233" t="s">
        <v>418</v>
      </c>
      <c r="AF41" s="233" t="s">
        <v>39</v>
      </c>
      <c r="AG41" s="233" t="s">
        <v>411</v>
      </c>
      <c r="AH41" s="162" t="s">
        <v>412</v>
      </c>
      <c r="AI41" s="162" t="s">
        <v>413</v>
      </c>
      <c r="AJ41" s="162" t="s">
        <v>115</v>
      </c>
      <c r="AK41" s="260" t="s">
        <v>206</v>
      </c>
      <c r="AL41" s="162" t="s">
        <v>355</v>
      </c>
    </row>
    <row r="42" s="211" customFormat="1" ht="93" customHeight="1" spans="1:38">
      <c r="A42" s="162">
        <v>31</v>
      </c>
      <c r="B42" s="233" t="s">
        <v>419</v>
      </c>
      <c r="C42" s="233" t="s">
        <v>209</v>
      </c>
      <c r="D42" s="162" t="s">
        <v>272</v>
      </c>
      <c r="E42" s="162" t="s">
        <v>185</v>
      </c>
      <c r="F42" s="162" t="s">
        <v>39</v>
      </c>
      <c r="G42" s="233" t="s">
        <v>420</v>
      </c>
      <c r="H42" s="162" t="s">
        <v>311</v>
      </c>
      <c r="I42" s="162">
        <v>1750</v>
      </c>
      <c r="J42" s="162">
        <v>1750</v>
      </c>
      <c r="K42" s="162"/>
      <c r="L42" s="162"/>
      <c r="M42" s="162"/>
      <c r="N42" s="162"/>
      <c r="O42" s="162"/>
      <c r="P42" s="162"/>
      <c r="Q42" s="162"/>
      <c r="R42" s="162">
        <v>300</v>
      </c>
      <c r="S42" s="233"/>
      <c r="T42" s="162">
        <v>1450</v>
      </c>
      <c r="U42" s="233" t="s">
        <v>421</v>
      </c>
      <c r="V42" s="162" t="s">
        <v>46</v>
      </c>
      <c r="W42" s="162">
        <v>12</v>
      </c>
      <c r="X42" s="234"/>
      <c r="Y42" s="234"/>
      <c r="Z42" s="234"/>
      <c r="AA42" s="234"/>
      <c r="AB42" s="234"/>
      <c r="AC42" s="234"/>
      <c r="AD42" s="233" t="s">
        <v>422</v>
      </c>
      <c r="AE42" s="233" t="s">
        <v>423</v>
      </c>
      <c r="AF42" s="233" t="s">
        <v>39</v>
      </c>
      <c r="AG42" s="233" t="s">
        <v>424</v>
      </c>
      <c r="AH42" s="162" t="s">
        <v>425</v>
      </c>
      <c r="AI42" s="162" t="s">
        <v>413</v>
      </c>
      <c r="AJ42" s="162" t="s">
        <v>115</v>
      </c>
      <c r="AK42" s="260"/>
      <c r="AL42" s="162"/>
    </row>
    <row r="43" s="211" customFormat="1" ht="93" customHeight="1" spans="1:38">
      <c r="A43" s="162">
        <v>32</v>
      </c>
      <c r="B43" s="233" t="s">
        <v>426</v>
      </c>
      <c r="C43" s="233" t="s">
        <v>209</v>
      </c>
      <c r="D43" s="162" t="s">
        <v>272</v>
      </c>
      <c r="E43" s="162" t="s">
        <v>185</v>
      </c>
      <c r="F43" s="162" t="s">
        <v>39</v>
      </c>
      <c r="G43" s="233" t="s">
        <v>427</v>
      </c>
      <c r="H43" s="162" t="s">
        <v>311</v>
      </c>
      <c r="I43" s="162">
        <v>1700</v>
      </c>
      <c r="J43" s="162">
        <v>1700</v>
      </c>
      <c r="K43" s="162"/>
      <c r="L43" s="162"/>
      <c r="M43" s="162"/>
      <c r="N43" s="162"/>
      <c r="O43" s="162"/>
      <c r="P43" s="162"/>
      <c r="Q43" s="162"/>
      <c r="R43" s="162">
        <v>300</v>
      </c>
      <c r="S43" s="233"/>
      <c r="T43" s="162">
        <v>1400</v>
      </c>
      <c r="U43" s="233" t="s">
        <v>421</v>
      </c>
      <c r="V43" s="162" t="s">
        <v>46</v>
      </c>
      <c r="W43" s="162">
        <v>12</v>
      </c>
      <c r="X43" s="234"/>
      <c r="Y43" s="234"/>
      <c r="Z43" s="234"/>
      <c r="AA43" s="234"/>
      <c r="AB43" s="234"/>
      <c r="AC43" s="234"/>
      <c r="AD43" s="233" t="s">
        <v>422</v>
      </c>
      <c r="AE43" s="233" t="s">
        <v>423</v>
      </c>
      <c r="AF43" s="233" t="s">
        <v>39</v>
      </c>
      <c r="AG43" s="233" t="s">
        <v>424</v>
      </c>
      <c r="AH43" s="162" t="s">
        <v>425</v>
      </c>
      <c r="AI43" s="162" t="s">
        <v>413</v>
      </c>
      <c r="AJ43" s="162" t="s">
        <v>115</v>
      </c>
      <c r="AK43" s="260"/>
      <c r="AL43" s="162"/>
    </row>
    <row r="44" s="211" customFormat="1" ht="93" customHeight="1" spans="1:38">
      <c r="A44" s="162">
        <v>33</v>
      </c>
      <c r="B44" s="233" t="s">
        <v>428</v>
      </c>
      <c r="C44" s="233" t="s">
        <v>183</v>
      </c>
      <c r="D44" s="162" t="s">
        <v>184</v>
      </c>
      <c r="E44" s="162" t="s">
        <v>185</v>
      </c>
      <c r="F44" s="162" t="s">
        <v>39</v>
      </c>
      <c r="G44" s="233" t="s">
        <v>429</v>
      </c>
      <c r="H44" s="162" t="s">
        <v>199</v>
      </c>
      <c r="I44" s="162">
        <v>30000</v>
      </c>
      <c r="J44" s="162">
        <v>0</v>
      </c>
      <c r="K44" s="162">
        <v>30000</v>
      </c>
      <c r="L44" s="162">
        <v>0</v>
      </c>
      <c r="M44" s="162" t="s">
        <v>430</v>
      </c>
      <c r="N44" s="162">
        <v>0</v>
      </c>
      <c r="O44" s="162" t="s">
        <v>430</v>
      </c>
      <c r="P44" s="162" t="s">
        <v>431</v>
      </c>
      <c r="Q44" s="162" t="s">
        <v>172</v>
      </c>
      <c r="R44" s="162">
        <v>2000</v>
      </c>
      <c r="S44" s="233" t="s">
        <v>432</v>
      </c>
      <c r="T44" s="162">
        <v>5000</v>
      </c>
      <c r="U44" s="233" t="s">
        <v>433</v>
      </c>
      <c r="V44" s="162" t="s">
        <v>46</v>
      </c>
      <c r="W44" s="162" t="s">
        <v>46</v>
      </c>
      <c r="X44" s="234">
        <v>160</v>
      </c>
      <c r="Y44" s="234">
        <v>10</v>
      </c>
      <c r="Z44" s="234">
        <v>0</v>
      </c>
      <c r="AA44" s="234">
        <v>0</v>
      </c>
      <c r="AB44" s="234">
        <v>0</v>
      </c>
      <c r="AC44" s="234">
        <v>0</v>
      </c>
      <c r="AD44" s="233" t="s">
        <v>434</v>
      </c>
      <c r="AE44" s="233" t="s">
        <v>435</v>
      </c>
      <c r="AF44" s="233" t="s">
        <v>39</v>
      </c>
      <c r="AG44" s="233" t="s">
        <v>411</v>
      </c>
      <c r="AH44" s="162" t="s">
        <v>412</v>
      </c>
      <c r="AI44" s="162" t="s">
        <v>413</v>
      </c>
      <c r="AJ44" s="162" t="s">
        <v>115</v>
      </c>
      <c r="AK44" s="260"/>
      <c r="AL44" s="162"/>
    </row>
    <row r="45" s="211" customFormat="1" ht="93" customHeight="1" spans="1:38">
      <c r="A45" s="162">
        <v>34</v>
      </c>
      <c r="B45" s="233" t="s">
        <v>436</v>
      </c>
      <c r="C45" s="233" t="s">
        <v>209</v>
      </c>
      <c r="D45" s="162" t="s">
        <v>184</v>
      </c>
      <c r="E45" s="162" t="s">
        <v>346</v>
      </c>
      <c r="F45" s="162" t="s">
        <v>39</v>
      </c>
      <c r="G45" s="233" t="s">
        <v>437</v>
      </c>
      <c r="H45" s="162" t="s">
        <v>222</v>
      </c>
      <c r="I45" s="162">
        <v>32350</v>
      </c>
      <c r="J45" s="162">
        <v>0</v>
      </c>
      <c r="K45" s="162">
        <v>32350</v>
      </c>
      <c r="L45" s="162">
        <v>0</v>
      </c>
      <c r="M45" s="162">
        <v>0</v>
      </c>
      <c r="N45" s="162">
        <v>0</v>
      </c>
      <c r="O45" s="162">
        <v>0</v>
      </c>
      <c r="P45" s="162" t="s">
        <v>431</v>
      </c>
      <c r="Q45" s="162" t="s">
        <v>172</v>
      </c>
      <c r="R45" s="162">
        <v>2500</v>
      </c>
      <c r="S45" s="233" t="s">
        <v>438</v>
      </c>
      <c r="T45" s="162">
        <v>6000</v>
      </c>
      <c r="U45" s="233" t="s">
        <v>439</v>
      </c>
      <c r="V45" s="162" t="s">
        <v>46</v>
      </c>
      <c r="W45" s="162" t="s">
        <v>46</v>
      </c>
      <c r="X45" s="234">
        <v>45</v>
      </c>
      <c r="Y45" s="234">
        <v>5</v>
      </c>
      <c r="Z45" s="234">
        <v>0</v>
      </c>
      <c r="AA45" s="234">
        <v>0</v>
      </c>
      <c r="AB45" s="234">
        <v>0</v>
      </c>
      <c r="AC45" s="234">
        <v>0</v>
      </c>
      <c r="AD45" s="233" t="s">
        <v>440</v>
      </c>
      <c r="AE45" s="233" t="s">
        <v>441</v>
      </c>
      <c r="AF45" s="233" t="s">
        <v>39</v>
      </c>
      <c r="AG45" s="233" t="s">
        <v>411</v>
      </c>
      <c r="AH45" s="162" t="s">
        <v>412</v>
      </c>
      <c r="AI45" s="162" t="s">
        <v>413</v>
      </c>
      <c r="AJ45" s="162" t="s">
        <v>115</v>
      </c>
      <c r="AK45" s="260"/>
      <c r="AL45" s="162"/>
    </row>
    <row r="46" s="211" customFormat="1" ht="69" customHeight="1" spans="1:38">
      <c r="A46" s="162">
        <v>35</v>
      </c>
      <c r="B46" s="234" t="s">
        <v>442</v>
      </c>
      <c r="C46" s="162" t="s">
        <v>209</v>
      </c>
      <c r="D46" s="162" t="s">
        <v>272</v>
      </c>
      <c r="E46" s="162" t="s">
        <v>346</v>
      </c>
      <c r="F46" s="236" t="s">
        <v>37</v>
      </c>
      <c r="G46" s="233" t="s">
        <v>443</v>
      </c>
      <c r="H46" s="162" t="s">
        <v>311</v>
      </c>
      <c r="I46" s="241">
        <v>30110</v>
      </c>
      <c r="J46" s="242"/>
      <c r="K46" s="241">
        <v>30110</v>
      </c>
      <c r="L46" s="162"/>
      <c r="M46" s="162"/>
      <c r="N46" s="162"/>
      <c r="O46" s="162"/>
      <c r="P46" s="162" t="s">
        <v>374</v>
      </c>
      <c r="Q46" s="162" t="s">
        <v>224</v>
      </c>
      <c r="R46" s="162">
        <v>22000</v>
      </c>
      <c r="S46" s="162"/>
      <c r="T46" s="162">
        <v>8000</v>
      </c>
      <c r="U46" s="233" t="s">
        <v>444</v>
      </c>
      <c r="V46" s="162" t="s">
        <v>46</v>
      </c>
      <c r="W46" s="162">
        <v>9</v>
      </c>
      <c r="X46" s="162"/>
      <c r="Y46" s="162"/>
      <c r="Z46" s="162"/>
      <c r="AA46" s="162"/>
      <c r="AB46" s="162"/>
      <c r="AC46" s="162"/>
      <c r="AD46" s="233" t="s">
        <v>445</v>
      </c>
      <c r="AE46" s="162"/>
      <c r="AF46" s="162" t="s">
        <v>37</v>
      </c>
      <c r="AG46" s="162" t="s">
        <v>446</v>
      </c>
      <c r="AH46" s="162" t="s">
        <v>447</v>
      </c>
      <c r="AI46" s="162" t="s">
        <v>448</v>
      </c>
      <c r="AJ46" s="162" t="s">
        <v>449</v>
      </c>
      <c r="AK46" s="260" t="s">
        <v>206</v>
      </c>
      <c r="AL46" s="162" t="s">
        <v>355</v>
      </c>
    </row>
    <row r="47" s="211" customFormat="1" ht="51" customHeight="1" spans="1:38">
      <c r="A47" s="162">
        <v>36</v>
      </c>
      <c r="B47" s="234" t="s">
        <v>450</v>
      </c>
      <c r="C47" s="162" t="s">
        <v>209</v>
      </c>
      <c r="D47" s="162" t="s">
        <v>272</v>
      </c>
      <c r="E47" s="162" t="s">
        <v>346</v>
      </c>
      <c r="F47" s="236" t="s">
        <v>37</v>
      </c>
      <c r="G47" s="233" t="s">
        <v>451</v>
      </c>
      <c r="H47" s="162" t="s">
        <v>311</v>
      </c>
      <c r="I47" s="241">
        <v>30000</v>
      </c>
      <c r="J47" s="242"/>
      <c r="K47" s="241">
        <v>30000</v>
      </c>
      <c r="L47" s="243"/>
      <c r="M47" s="243"/>
      <c r="N47" s="243"/>
      <c r="O47" s="244"/>
      <c r="P47" s="162" t="s">
        <v>374</v>
      </c>
      <c r="Q47" s="162" t="s">
        <v>224</v>
      </c>
      <c r="R47" s="162">
        <v>14000</v>
      </c>
      <c r="S47" s="250"/>
      <c r="T47" s="162">
        <v>16000</v>
      </c>
      <c r="U47" s="233" t="s">
        <v>452</v>
      </c>
      <c r="V47" s="162" t="s">
        <v>46</v>
      </c>
      <c r="W47" s="245">
        <v>9</v>
      </c>
      <c r="X47" s="243"/>
      <c r="Y47" s="243"/>
      <c r="Z47" s="243"/>
      <c r="AA47" s="243"/>
      <c r="AB47" s="243"/>
      <c r="AC47" s="243"/>
      <c r="AD47" s="233" t="s">
        <v>453</v>
      </c>
      <c r="AE47" s="243"/>
      <c r="AF47" s="162" t="s">
        <v>37</v>
      </c>
      <c r="AG47" s="162" t="s">
        <v>446</v>
      </c>
      <c r="AH47" s="162" t="s">
        <v>447</v>
      </c>
      <c r="AI47" s="162" t="s">
        <v>448</v>
      </c>
      <c r="AJ47" s="162" t="s">
        <v>449</v>
      </c>
      <c r="AK47" s="260" t="s">
        <v>206</v>
      </c>
      <c r="AL47" s="162" t="s">
        <v>355</v>
      </c>
    </row>
    <row r="48" s="211" customFormat="1" ht="81" customHeight="1" spans="1:38">
      <c r="A48" s="162">
        <v>37</v>
      </c>
      <c r="B48" s="234" t="s">
        <v>454</v>
      </c>
      <c r="C48" s="162" t="s">
        <v>209</v>
      </c>
      <c r="D48" s="162" t="s">
        <v>272</v>
      </c>
      <c r="E48" s="162" t="s">
        <v>346</v>
      </c>
      <c r="F48" s="236" t="s">
        <v>37</v>
      </c>
      <c r="G48" s="238" t="s">
        <v>455</v>
      </c>
      <c r="H48" s="162" t="s">
        <v>311</v>
      </c>
      <c r="I48" s="162">
        <v>43800</v>
      </c>
      <c r="J48" s="242"/>
      <c r="K48" s="162">
        <v>43800</v>
      </c>
      <c r="L48" s="243"/>
      <c r="M48" s="243"/>
      <c r="N48" s="243"/>
      <c r="O48" s="244"/>
      <c r="P48" s="162" t="s">
        <v>456</v>
      </c>
      <c r="Q48" s="162" t="s">
        <v>224</v>
      </c>
      <c r="R48" s="162">
        <v>28800</v>
      </c>
      <c r="S48" s="250"/>
      <c r="T48" s="162">
        <v>15000</v>
      </c>
      <c r="U48" s="233" t="s">
        <v>457</v>
      </c>
      <c r="V48" s="162" t="s">
        <v>46</v>
      </c>
      <c r="W48" s="245">
        <v>6</v>
      </c>
      <c r="X48" s="243"/>
      <c r="Y48" s="243"/>
      <c r="Z48" s="243"/>
      <c r="AA48" s="243"/>
      <c r="AB48" s="243"/>
      <c r="AC48" s="243"/>
      <c r="AD48" s="233" t="s">
        <v>458</v>
      </c>
      <c r="AE48" s="243"/>
      <c r="AF48" s="162" t="s">
        <v>37</v>
      </c>
      <c r="AG48" s="162" t="s">
        <v>446</v>
      </c>
      <c r="AH48" s="162" t="s">
        <v>447</v>
      </c>
      <c r="AI48" s="162" t="s">
        <v>448</v>
      </c>
      <c r="AJ48" s="162" t="s">
        <v>362</v>
      </c>
      <c r="AK48" s="260" t="s">
        <v>206</v>
      </c>
      <c r="AL48" s="162" t="s">
        <v>195</v>
      </c>
    </row>
    <row r="49" s="211" customFormat="1" ht="66.75" customHeight="1" spans="1:38">
      <c r="A49" s="162">
        <v>38</v>
      </c>
      <c r="B49" s="233" t="s">
        <v>91</v>
      </c>
      <c r="C49" s="233" t="s">
        <v>183</v>
      </c>
      <c r="D49" s="162" t="s">
        <v>184</v>
      </c>
      <c r="E49" s="162" t="s">
        <v>197</v>
      </c>
      <c r="F49" s="236" t="s">
        <v>40</v>
      </c>
      <c r="G49" s="233" t="s">
        <v>459</v>
      </c>
      <c r="H49" s="162" t="s">
        <v>239</v>
      </c>
      <c r="I49" s="162">
        <v>94000</v>
      </c>
      <c r="J49" s="162"/>
      <c r="K49" s="162"/>
      <c r="L49" s="162"/>
      <c r="M49" s="162"/>
      <c r="N49" s="162"/>
      <c r="O49" s="162"/>
      <c r="P49" s="162"/>
      <c r="Q49" s="162"/>
      <c r="R49" s="162">
        <v>15000</v>
      </c>
      <c r="S49" s="233"/>
      <c r="T49" s="162">
        <v>8000</v>
      </c>
      <c r="U49" s="233" t="s">
        <v>460</v>
      </c>
      <c r="V49" s="236" t="s">
        <v>46</v>
      </c>
      <c r="W49" s="162" t="s">
        <v>46</v>
      </c>
      <c r="X49" s="162"/>
      <c r="Y49" s="162"/>
      <c r="Z49" s="162"/>
      <c r="AA49" s="162"/>
      <c r="AB49" s="162"/>
      <c r="AC49" s="162"/>
      <c r="AD49" s="233" t="s">
        <v>461</v>
      </c>
      <c r="AE49" s="162" t="s">
        <v>462</v>
      </c>
      <c r="AF49" s="233" t="s">
        <v>40</v>
      </c>
      <c r="AG49" s="233" t="s">
        <v>463</v>
      </c>
      <c r="AH49" s="162" t="s">
        <v>464</v>
      </c>
      <c r="AI49" s="162" t="s">
        <v>465</v>
      </c>
      <c r="AJ49" s="162" t="s">
        <v>90</v>
      </c>
      <c r="AK49" s="260" t="s">
        <v>206</v>
      </c>
      <c r="AL49" s="162" t="s">
        <v>355</v>
      </c>
    </row>
    <row r="50" s="211" customFormat="1" ht="23.25" customHeight="1" spans="1:38">
      <c r="A50" s="232" t="s">
        <v>466</v>
      </c>
      <c r="B50" s="232"/>
      <c r="C50" s="232"/>
      <c r="D50" s="232"/>
      <c r="E50" s="232"/>
      <c r="F50" s="232"/>
      <c r="G50" s="232"/>
      <c r="H50" s="162"/>
      <c r="I50" s="240">
        <f>SUM(I51:I71)</f>
        <v>2445784</v>
      </c>
      <c r="J50" s="162"/>
      <c r="K50" s="162"/>
      <c r="L50" s="162"/>
      <c r="M50" s="162"/>
      <c r="N50" s="162"/>
      <c r="O50" s="162"/>
      <c r="P50" s="162"/>
      <c r="Q50" s="162"/>
      <c r="R50" s="240">
        <f>SUM(R51:R71)</f>
        <v>429272</v>
      </c>
      <c r="S50" s="240">
        <f>SUM(S51:S71)</f>
        <v>0</v>
      </c>
      <c r="T50" s="240">
        <f>SUM(T51:T71)</f>
        <v>376400</v>
      </c>
      <c r="U50" s="233"/>
      <c r="V50" s="162"/>
      <c r="W50" s="162"/>
      <c r="X50" s="162"/>
      <c r="Y50" s="162"/>
      <c r="Z50" s="162"/>
      <c r="AA50" s="162"/>
      <c r="AB50" s="162"/>
      <c r="AC50" s="162"/>
      <c r="AD50" s="233"/>
      <c r="AE50" s="162"/>
      <c r="AF50" s="162"/>
      <c r="AG50" s="162"/>
      <c r="AH50" s="162"/>
      <c r="AI50" s="162"/>
      <c r="AJ50" s="162"/>
      <c r="AK50" s="162"/>
      <c r="AL50" s="162"/>
    </row>
    <row r="51" s="211" customFormat="1" ht="60" customHeight="1" spans="1:38">
      <c r="A51" s="162">
        <v>39</v>
      </c>
      <c r="B51" s="233" t="s">
        <v>131</v>
      </c>
      <c r="C51" s="233" t="s">
        <v>183</v>
      </c>
      <c r="D51" s="162" t="s">
        <v>184</v>
      </c>
      <c r="E51" s="162" t="s">
        <v>346</v>
      </c>
      <c r="F51" s="162" t="s">
        <v>467</v>
      </c>
      <c r="G51" s="233" t="s">
        <v>468</v>
      </c>
      <c r="H51" s="162" t="s">
        <v>469</v>
      </c>
      <c r="I51" s="162">
        <v>108000</v>
      </c>
      <c r="J51" s="162"/>
      <c r="K51" s="162"/>
      <c r="L51" s="162"/>
      <c r="M51" s="162"/>
      <c r="N51" s="162"/>
      <c r="O51" s="162"/>
      <c r="P51" s="162"/>
      <c r="Q51" s="162"/>
      <c r="R51" s="162">
        <v>75000</v>
      </c>
      <c r="S51" s="162"/>
      <c r="T51" s="237">
        <v>25000</v>
      </c>
      <c r="U51" s="233" t="s">
        <v>470</v>
      </c>
      <c r="V51" s="162" t="s">
        <v>46</v>
      </c>
      <c r="W51" s="162" t="s">
        <v>46</v>
      </c>
      <c r="X51" s="162"/>
      <c r="Y51" s="162"/>
      <c r="Z51" s="162"/>
      <c r="AA51" s="162"/>
      <c r="AB51" s="162"/>
      <c r="AC51" s="162"/>
      <c r="AD51" s="233" t="s">
        <v>471</v>
      </c>
      <c r="AE51" s="162" t="s">
        <v>472</v>
      </c>
      <c r="AF51" s="162" t="s">
        <v>473</v>
      </c>
      <c r="AG51" s="162" t="s">
        <v>474</v>
      </c>
      <c r="AH51" s="162" t="s">
        <v>475</v>
      </c>
      <c r="AI51" s="260" t="s">
        <v>129</v>
      </c>
      <c r="AJ51" s="162" t="s">
        <v>129</v>
      </c>
      <c r="AK51" s="162" t="s">
        <v>194</v>
      </c>
      <c r="AL51" s="162" t="s">
        <v>355</v>
      </c>
    </row>
    <row r="52" s="211" customFormat="1" ht="57" customHeight="1" spans="1:38">
      <c r="A52" s="162">
        <v>40</v>
      </c>
      <c r="B52" s="233" t="s">
        <v>476</v>
      </c>
      <c r="C52" s="233" t="s">
        <v>183</v>
      </c>
      <c r="D52" s="162" t="s">
        <v>184</v>
      </c>
      <c r="E52" s="162" t="s">
        <v>346</v>
      </c>
      <c r="F52" s="162" t="s">
        <v>467</v>
      </c>
      <c r="G52" s="233" t="s">
        <v>477</v>
      </c>
      <c r="H52" s="162" t="s">
        <v>187</v>
      </c>
      <c r="I52" s="162">
        <v>254486</v>
      </c>
      <c r="J52" s="162"/>
      <c r="K52" s="162"/>
      <c r="L52" s="162"/>
      <c r="M52" s="162"/>
      <c r="N52" s="162"/>
      <c r="O52" s="162"/>
      <c r="P52" s="162"/>
      <c r="Q52" s="162"/>
      <c r="R52" s="162">
        <v>37272</v>
      </c>
      <c r="S52" s="162"/>
      <c r="T52" s="162">
        <v>35000</v>
      </c>
      <c r="U52" s="233" t="s">
        <v>478</v>
      </c>
      <c r="V52" s="162" t="s">
        <v>46</v>
      </c>
      <c r="W52" s="162" t="s">
        <v>46</v>
      </c>
      <c r="X52" s="162"/>
      <c r="Y52" s="162"/>
      <c r="Z52" s="162"/>
      <c r="AA52" s="162"/>
      <c r="AB52" s="162"/>
      <c r="AC52" s="162"/>
      <c r="AD52" s="258" t="s">
        <v>479</v>
      </c>
      <c r="AE52" s="258" t="s">
        <v>480</v>
      </c>
      <c r="AF52" s="162" t="s">
        <v>473</v>
      </c>
      <c r="AG52" s="162" t="s">
        <v>481</v>
      </c>
      <c r="AH52" s="162" t="s">
        <v>482</v>
      </c>
      <c r="AI52" s="260" t="s">
        <v>129</v>
      </c>
      <c r="AJ52" s="162" t="s">
        <v>78</v>
      </c>
      <c r="AK52" s="162" t="s">
        <v>194</v>
      </c>
      <c r="AL52" s="162" t="s">
        <v>355</v>
      </c>
    </row>
    <row r="53" s="212" customFormat="1" ht="117.75" customHeight="1" spans="1:38">
      <c r="A53" s="162">
        <v>41</v>
      </c>
      <c r="B53" s="233" t="s">
        <v>483</v>
      </c>
      <c r="C53" s="233" t="s">
        <v>209</v>
      </c>
      <c r="D53" s="162" t="s">
        <v>184</v>
      </c>
      <c r="E53" s="162" t="s">
        <v>346</v>
      </c>
      <c r="F53" s="162" t="s">
        <v>467</v>
      </c>
      <c r="G53" s="238" t="s">
        <v>484</v>
      </c>
      <c r="H53" s="162" t="s">
        <v>222</v>
      </c>
      <c r="I53" s="162">
        <v>500000</v>
      </c>
      <c r="J53" s="162"/>
      <c r="K53" s="162"/>
      <c r="L53" s="162"/>
      <c r="M53" s="162"/>
      <c r="N53" s="162"/>
      <c r="O53" s="162"/>
      <c r="P53" s="162"/>
      <c r="Q53" s="162"/>
      <c r="R53" s="162">
        <v>30000</v>
      </c>
      <c r="S53" s="233"/>
      <c r="T53" s="162">
        <v>150000</v>
      </c>
      <c r="U53" s="233" t="s">
        <v>485</v>
      </c>
      <c r="V53" s="162" t="s">
        <v>46</v>
      </c>
      <c r="W53" s="162" t="s">
        <v>46</v>
      </c>
      <c r="X53" s="162"/>
      <c r="Y53" s="162"/>
      <c r="Z53" s="162"/>
      <c r="AA53" s="162"/>
      <c r="AB53" s="162"/>
      <c r="AC53" s="162"/>
      <c r="AD53" s="258" t="s">
        <v>486</v>
      </c>
      <c r="AE53" s="258" t="s">
        <v>487</v>
      </c>
      <c r="AF53" s="162" t="s">
        <v>473</v>
      </c>
      <c r="AG53" s="162" t="s">
        <v>488</v>
      </c>
      <c r="AH53" s="162" t="s">
        <v>489</v>
      </c>
      <c r="AI53" s="162" t="s">
        <v>129</v>
      </c>
      <c r="AJ53" s="162" t="s">
        <v>129</v>
      </c>
      <c r="AK53" s="162" t="s">
        <v>194</v>
      </c>
      <c r="AL53" s="162" t="s">
        <v>355</v>
      </c>
    </row>
    <row r="54" s="211" customFormat="1" ht="86.25" customHeight="1" spans="1:38">
      <c r="A54" s="162">
        <v>42</v>
      </c>
      <c r="B54" s="233" t="s">
        <v>490</v>
      </c>
      <c r="C54" s="233" t="s">
        <v>209</v>
      </c>
      <c r="D54" s="162" t="s">
        <v>272</v>
      </c>
      <c r="E54" s="162" t="s">
        <v>346</v>
      </c>
      <c r="F54" s="236" t="s">
        <v>467</v>
      </c>
      <c r="G54" s="233" t="s">
        <v>491</v>
      </c>
      <c r="H54" s="162" t="s">
        <v>311</v>
      </c>
      <c r="I54" s="162">
        <v>32600</v>
      </c>
      <c r="J54" s="162"/>
      <c r="K54" s="162"/>
      <c r="L54" s="162"/>
      <c r="M54" s="162"/>
      <c r="N54" s="162"/>
      <c r="O54" s="162"/>
      <c r="P54" s="162"/>
      <c r="Q54" s="162"/>
      <c r="R54" s="162">
        <v>10600</v>
      </c>
      <c r="S54" s="233"/>
      <c r="T54" s="162">
        <v>22000</v>
      </c>
      <c r="U54" s="233" t="s">
        <v>492</v>
      </c>
      <c r="V54" s="236" t="s">
        <v>46</v>
      </c>
      <c r="W54" s="162">
        <v>12</v>
      </c>
      <c r="X54" s="162"/>
      <c r="Y54" s="162"/>
      <c r="Z54" s="162"/>
      <c r="AA54" s="162"/>
      <c r="AB54" s="162"/>
      <c r="AC54" s="162"/>
      <c r="AD54" s="258" t="s">
        <v>493</v>
      </c>
      <c r="AE54" s="258" t="s">
        <v>494</v>
      </c>
      <c r="AF54" s="162" t="s">
        <v>473</v>
      </c>
      <c r="AG54" s="234" t="s">
        <v>481</v>
      </c>
      <c r="AH54" s="162" t="s">
        <v>482</v>
      </c>
      <c r="AI54" s="162" t="s">
        <v>129</v>
      </c>
      <c r="AJ54" s="162" t="s">
        <v>129</v>
      </c>
      <c r="AK54" s="162" t="s">
        <v>194</v>
      </c>
      <c r="AL54" s="162" t="s">
        <v>495</v>
      </c>
    </row>
    <row r="55" s="211" customFormat="1" ht="93" customHeight="1" spans="1:38">
      <c r="A55" s="162">
        <v>43</v>
      </c>
      <c r="B55" s="233" t="s">
        <v>496</v>
      </c>
      <c r="C55" s="233" t="s">
        <v>209</v>
      </c>
      <c r="D55" s="162" t="s">
        <v>210</v>
      </c>
      <c r="E55" s="162" t="s">
        <v>346</v>
      </c>
      <c r="F55" s="236" t="s">
        <v>467</v>
      </c>
      <c r="G55" s="233" t="s">
        <v>497</v>
      </c>
      <c r="H55" s="162" t="s">
        <v>213</v>
      </c>
      <c r="I55" s="162">
        <v>100000</v>
      </c>
      <c r="J55" s="162"/>
      <c r="K55" s="162"/>
      <c r="L55" s="162"/>
      <c r="M55" s="162"/>
      <c r="N55" s="162"/>
      <c r="O55" s="162"/>
      <c r="P55" s="162"/>
      <c r="Q55" s="162"/>
      <c r="R55" s="162">
        <v>0</v>
      </c>
      <c r="S55" s="233"/>
      <c r="T55" s="162">
        <v>20000</v>
      </c>
      <c r="U55" s="233" t="s">
        <v>498</v>
      </c>
      <c r="V55" s="162">
        <v>6</v>
      </c>
      <c r="W55" s="162" t="s">
        <v>46</v>
      </c>
      <c r="X55" s="162"/>
      <c r="Y55" s="162"/>
      <c r="Z55" s="162"/>
      <c r="AA55" s="162"/>
      <c r="AB55" s="162"/>
      <c r="AC55" s="162"/>
      <c r="AD55" s="258" t="s">
        <v>486</v>
      </c>
      <c r="AE55" s="257" t="s">
        <v>487</v>
      </c>
      <c r="AF55" s="162" t="s">
        <v>473</v>
      </c>
      <c r="AG55" s="162" t="s">
        <v>488</v>
      </c>
      <c r="AH55" s="162" t="s">
        <v>489</v>
      </c>
      <c r="AI55" s="162" t="s">
        <v>129</v>
      </c>
      <c r="AJ55" s="162" t="s">
        <v>129</v>
      </c>
      <c r="AK55" s="162" t="s">
        <v>194</v>
      </c>
      <c r="AL55" s="162" t="s">
        <v>355</v>
      </c>
    </row>
    <row r="56" s="211" customFormat="1" ht="93" customHeight="1" spans="1:38">
      <c r="A56" s="162">
        <v>44</v>
      </c>
      <c r="B56" s="233" t="s">
        <v>499</v>
      </c>
      <c r="C56" s="233" t="s">
        <v>209</v>
      </c>
      <c r="D56" s="162" t="s">
        <v>210</v>
      </c>
      <c r="E56" s="162" t="s">
        <v>346</v>
      </c>
      <c r="F56" s="236" t="s">
        <v>467</v>
      </c>
      <c r="G56" s="233" t="s">
        <v>500</v>
      </c>
      <c r="H56" s="162" t="s">
        <v>300</v>
      </c>
      <c r="I56" s="162">
        <v>528000</v>
      </c>
      <c r="J56" s="162"/>
      <c r="K56" s="162"/>
      <c r="L56" s="162"/>
      <c r="M56" s="162"/>
      <c r="N56" s="162"/>
      <c r="O56" s="162"/>
      <c r="P56" s="162"/>
      <c r="Q56" s="162"/>
      <c r="R56" s="162"/>
      <c r="S56" s="233"/>
      <c r="T56" s="162">
        <v>9500</v>
      </c>
      <c r="U56" s="233" t="s">
        <v>501</v>
      </c>
      <c r="V56" s="162">
        <v>8</v>
      </c>
      <c r="W56" s="162" t="s">
        <v>46</v>
      </c>
      <c r="X56" s="162"/>
      <c r="Y56" s="162"/>
      <c r="Z56" s="162"/>
      <c r="AA56" s="162"/>
      <c r="AB56" s="162"/>
      <c r="AC56" s="162"/>
      <c r="AD56" s="258" t="s">
        <v>479</v>
      </c>
      <c r="AE56" s="257" t="s">
        <v>502</v>
      </c>
      <c r="AF56" s="162" t="s">
        <v>473</v>
      </c>
      <c r="AG56" s="162" t="s">
        <v>481</v>
      </c>
      <c r="AH56" s="162" t="s">
        <v>482</v>
      </c>
      <c r="AI56" s="260" t="s">
        <v>129</v>
      </c>
      <c r="AJ56" s="162" t="s">
        <v>78</v>
      </c>
      <c r="AK56" s="162" t="s">
        <v>194</v>
      </c>
      <c r="AL56" s="162" t="s">
        <v>355</v>
      </c>
    </row>
    <row r="57" s="211" customFormat="1" ht="79.5" customHeight="1" spans="1:38">
      <c r="A57" s="162">
        <v>45</v>
      </c>
      <c r="B57" s="233" t="s">
        <v>95</v>
      </c>
      <c r="C57" s="233" t="s">
        <v>183</v>
      </c>
      <c r="D57" s="162" t="s">
        <v>184</v>
      </c>
      <c r="E57" s="162" t="s">
        <v>211</v>
      </c>
      <c r="F57" s="162" t="s">
        <v>36</v>
      </c>
      <c r="G57" s="233" t="s">
        <v>503</v>
      </c>
      <c r="H57" s="162" t="s">
        <v>348</v>
      </c>
      <c r="I57" s="162">
        <v>64940</v>
      </c>
      <c r="J57" s="162"/>
      <c r="K57" s="162">
        <v>21000</v>
      </c>
      <c r="L57" s="162">
        <v>48000</v>
      </c>
      <c r="M57" s="162"/>
      <c r="N57" s="162"/>
      <c r="O57" s="162"/>
      <c r="P57" s="162" t="s">
        <v>385</v>
      </c>
      <c r="Q57" s="162" t="s">
        <v>224</v>
      </c>
      <c r="R57" s="162">
        <v>8500</v>
      </c>
      <c r="S57" s="233"/>
      <c r="T57" s="162">
        <v>3000</v>
      </c>
      <c r="U57" s="233" t="s">
        <v>504</v>
      </c>
      <c r="V57" s="162" t="s">
        <v>46</v>
      </c>
      <c r="W57" s="162" t="s">
        <v>46</v>
      </c>
      <c r="X57" s="162" t="s">
        <v>505</v>
      </c>
      <c r="Y57" s="162" t="s">
        <v>506</v>
      </c>
      <c r="Z57" s="162" t="s">
        <v>507</v>
      </c>
      <c r="AA57" s="162" t="s">
        <v>46</v>
      </c>
      <c r="AB57" s="162" t="s">
        <v>508</v>
      </c>
      <c r="AC57" s="162" t="s">
        <v>509</v>
      </c>
      <c r="AD57" s="234" t="s">
        <v>510</v>
      </c>
      <c r="AE57" s="234" t="s">
        <v>511</v>
      </c>
      <c r="AF57" s="162" t="s">
        <v>473</v>
      </c>
      <c r="AG57" s="234" t="s">
        <v>512</v>
      </c>
      <c r="AH57" s="162" t="s">
        <v>513</v>
      </c>
      <c r="AI57" s="162" t="s">
        <v>129</v>
      </c>
      <c r="AJ57" s="162" t="s">
        <v>94</v>
      </c>
      <c r="AK57" s="260" t="s">
        <v>206</v>
      </c>
      <c r="AL57" s="162" t="s">
        <v>195</v>
      </c>
    </row>
    <row r="58" s="211" customFormat="1" ht="82.5" customHeight="1" spans="1:38">
      <c r="A58" s="162">
        <v>46</v>
      </c>
      <c r="B58" s="233" t="s">
        <v>514</v>
      </c>
      <c r="C58" s="233" t="s">
        <v>209</v>
      </c>
      <c r="D58" s="162" t="s">
        <v>210</v>
      </c>
      <c r="E58" s="162" t="s">
        <v>346</v>
      </c>
      <c r="F58" s="236" t="s">
        <v>467</v>
      </c>
      <c r="G58" s="233" t="s">
        <v>515</v>
      </c>
      <c r="H58" s="162" t="s">
        <v>213</v>
      </c>
      <c r="I58" s="162">
        <v>30000</v>
      </c>
      <c r="J58" s="162"/>
      <c r="K58" s="162"/>
      <c r="L58" s="162"/>
      <c r="M58" s="162"/>
      <c r="N58" s="162"/>
      <c r="O58" s="162"/>
      <c r="P58" s="162"/>
      <c r="Q58" s="162"/>
      <c r="R58" s="162"/>
      <c r="S58" s="233"/>
      <c r="T58" s="162">
        <v>15000</v>
      </c>
      <c r="U58" s="233" t="s">
        <v>516</v>
      </c>
      <c r="V58" s="162">
        <v>3</v>
      </c>
      <c r="W58" s="162" t="s">
        <v>46</v>
      </c>
      <c r="X58" s="162"/>
      <c r="Y58" s="162"/>
      <c r="Z58" s="162"/>
      <c r="AA58" s="162"/>
      <c r="AB58" s="162"/>
      <c r="AC58" s="162"/>
      <c r="AD58" s="234" t="s">
        <v>517</v>
      </c>
      <c r="AE58" s="256"/>
      <c r="AF58" s="162" t="s">
        <v>473</v>
      </c>
      <c r="AG58" s="234" t="s">
        <v>512</v>
      </c>
      <c r="AH58" s="162" t="s">
        <v>513</v>
      </c>
      <c r="AI58" s="162" t="s">
        <v>129</v>
      </c>
      <c r="AJ58" s="162" t="s">
        <v>129</v>
      </c>
      <c r="AK58" s="162" t="s">
        <v>194</v>
      </c>
      <c r="AL58" s="162" t="s">
        <v>355</v>
      </c>
    </row>
    <row r="59" s="211" customFormat="1" ht="56.25" customHeight="1" spans="1:38">
      <c r="A59" s="162">
        <v>47</v>
      </c>
      <c r="B59" s="233" t="s">
        <v>518</v>
      </c>
      <c r="C59" s="233" t="s">
        <v>183</v>
      </c>
      <c r="D59" s="162" t="s">
        <v>392</v>
      </c>
      <c r="E59" s="162" t="s">
        <v>346</v>
      </c>
      <c r="F59" s="235" t="s">
        <v>519</v>
      </c>
      <c r="G59" s="233" t="s">
        <v>520</v>
      </c>
      <c r="H59" s="162" t="s">
        <v>521</v>
      </c>
      <c r="I59" s="162">
        <v>24600</v>
      </c>
      <c r="J59" s="162"/>
      <c r="K59" s="162"/>
      <c r="L59" s="162"/>
      <c r="M59" s="162"/>
      <c r="N59" s="162"/>
      <c r="O59" s="162"/>
      <c r="P59" s="162"/>
      <c r="Q59" s="162"/>
      <c r="R59" s="162">
        <v>13200</v>
      </c>
      <c r="S59" s="233"/>
      <c r="T59" s="162">
        <v>5000</v>
      </c>
      <c r="U59" s="233" t="s">
        <v>522</v>
      </c>
      <c r="V59" s="236" t="s">
        <v>46</v>
      </c>
      <c r="W59" s="162">
        <v>6</v>
      </c>
      <c r="X59" s="162"/>
      <c r="Y59" s="162"/>
      <c r="Z59" s="162"/>
      <c r="AA59" s="162"/>
      <c r="AB59" s="162"/>
      <c r="AC59" s="162"/>
      <c r="AD59" s="254" t="s">
        <v>523</v>
      </c>
      <c r="AE59" s="254" t="s">
        <v>524</v>
      </c>
      <c r="AF59" s="255" t="s">
        <v>519</v>
      </c>
      <c r="AG59" s="233" t="s">
        <v>525</v>
      </c>
      <c r="AH59" s="162" t="s">
        <v>525</v>
      </c>
      <c r="AI59" s="162" t="s">
        <v>119</v>
      </c>
      <c r="AJ59" s="162" t="s">
        <v>119</v>
      </c>
      <c r="AK59" s="162" t="s">
        <v>194</v>
      </c>
      <c r="AL59" s="162" t="s">
        <v>355</v>
      </c>
    </row>
    <row r="60" s="211" customFormat="1" ht="78" customHeight="1" spans="1:38">
      <c r="A60" s="162">
        <v>48</v>
      </c>
      <c r="B60" s="233" t="s">
        <v>526</v>
      </c>
      <c r="C60" s="233" t="s">
        <v>183</v>
      </c>
      <c r="D60" s="162" t="s">
        <v>392</v>
      </c>
      <c r="E60" s="162" t="s">
        <v>346</v>
      </c>
      <c r="F60" s="235" t="s">
        <v>519</v>
      </c>
      <c r="G60" s="233" t="s">
        <v>527</v>
      </c>
      <c r="H60" s="162" t="s">
        <v>222</v>
      </c>
      <c r="I60" s="162">
        <v>122400</v>
      </c>
      <c r="J60" s="162"/>
      <c r="K60" s="162"/>
      <c r="L60" s="162"/>
      <c r="M60" s="162"/>
      <c r="N60" s="162"/>
      <c r="O60" s="162"/>
      <c r="P60" s="162"/>
      <c r="Q60" s="162"/>
      <c r="R60" s="162">
        <v>8600</v>
      </c>
      <c r="S60" s="233"/>
      <c r="T60" s="162">
        <v>25000</v>
      </c>
      <c r="U60" s="233" t="s">
        <v>528</v>
      </c>
      <c r="V60" s="236" t="s">
        <v>46</v>
      </c>
      <c r="W60" s="162">
        <v>11</v>
      </c>
      <c r="X60" s="162"/>
      <c r="Y60" s="162"/>
      <c r="Z60" s="162"/>
      <c r="AA60" s="162"/>
      <c r="AB60" s="162"/>
      <c r="AC60" s="162"/>
      <c r="AD60" s="258" t="s">
        <v>529</v>
      </c>
      <c r="AE60" s="258" t="s">
        <v>530</v>
      </c>
      <c r="AF60" s="257" t="s">
        <v>519</v>
      </c>
      <c r="AG60" s="233" t="s">
        <v>531</v>
      </c>
      <c r="AH60" s="162" t="s">
        <v>532</v>
      </c>
      <c r="AI60" s="162" t="s">
        <v>65</v>
      </c>
      <c r="AJ60" s="162" t="s">
        <v>119</v>
      </c>
      <c r="AK60" s="162" t="s">
        <v>194</v>
      </c>
      <c r="AL60" s="162" t="s">
        <v>495</v>
      </c>
    </row>
    <row r="61" s="211" customFormat="1" ht="47.25" customHeight="1" spans="1:38">
      <c r="A61" s="162">
        <v>49</v>
      </c>
      <c r="B61" s="233" t="s">
        <v>533</v>
      </c>
      <c r="C61" s="233" t="s">
        <v>183</v>
      </c>
      <c r="D61" s="162" t="s">
        <v>392</v>
      </c>
      <c r="E61" s="162" t="s">
        <v>346</v>
      </c>
      <c r="F61" s="235" t="s">
        <v>519</v>
      </c>
      <c r="G61" s="233" t="s">
        <v>534</v>
      </c>
      <c r="H61" s="162" t="s">
        <v>222</v>
      </c>
      <c r="I61" s="162">
        <v>31258</v>
      </c>
      <c r="J61" s="162"/>
      <c r="K61" s="162"/>
      <c r="L61" s="162"/>
      <c r="M61" s="162"/>
      <c r="N61" s="162"/>
      <c r="O61" s="162"/>
      <c r="P61" s="162"/>
      <c r="Q61" s="162"/>
      <c r="R61" s="162">
        <v>4000</v>
      </c>
      <c r="S61" s="233"/>
      <c r="T61" s="162">
        <v>8500</v>
      </c>
      <c r="U61" s="233" t="s">
        <v>535</v>
      </c>
      <c r="V61" s="236" t="s">
        <v>46</v>
      </c>
      <c r="W61" s="162">
        <v>11</v>
      </c>
      <c r="X61" s="162"/>
      <c r="Y61" s="162"/>
      <c r="Z61" s="162"/>
      <c r="AA61" s="162"/>
      <c r="AB61" s="162"/>
      <c r="AC61" s="162"/>
      <c r="AD61" s="258" t="s">
        <v>536</v>
      </c>
      <c r="AE61" s="258" t="s">
        <v>537</v>
      </c>
      <c r="AF61" s="257" t="s">
        <v>519</v>
      </c>
      <c r="AG61" s="233" t="s">
        <v>531</v>
      </c>
      <c r="AH61" s="162" t="s">
        <v>532</v>
      </c>
      <c r="AI61" s="162" t="s">
        <v>119</v>
      </c>
      <c r="AJ61" s="162" t="s">
        <v>119</v>
      </c>
      <c r="AK61" s="162" t="s">
        <v>194</v>
      </c>
      <c r="AL61" s="162" t="s">
        <v>355</v>
      </c>
    </row>
    <row r="62" s="212" customFormat="1" ht="58.5" customHeight="1" spans="1:38">
      <c r="A62" s="162">
        <v>50</v>
      </c>
      <c r="B62" s="233" t="s">
        <v>538</v>
      </c>
      <c r="C62" s="233" t="s">
        <v>183</v>
      </c>
      <c r="D62" s="162" t="s">
        <v>392</v>
      </c>
      <c r="E62" s="162" t="s">
        <v>346</v>
      </c>
      <c r="F62" s="162" t="s">
        <v>519</v>
      </c>
      <c r="G62" s="238" t="s">
        <v>539</v>
      </c>
      <c r="H62" s="162" t="s">
        <v>222</v>
      </c>
      <c r="I62" s="162">
        <v>100000</v>
      </c>
      <c r="J62" s="162"/>
      <c r="K62" s="162"/>
      <c r="L62" s="162"/>
      <c r="M62" s="162"/>
      <c r="N62" s="162"/>
      <c r="O62" s="162"/>
      <c r="P62" s="162"/>
      <c r="Q62" s="162"/>
      <c r="R62" s="162">
        <v>1500</v>
      </c>
      <c r="S62" s="233"/>
      <c r="T62" s="162">
        <v>10000</v>
      </c>
      <c r="U62" s="233" t="s">
        <v>540</v>
      </c>
      <c r="V62" s="162" t="s">
        <v>46</v>
      </c>
      <c r="W62" s="162">
        <v>11</v>
      </c>
      <c r="X62" s="162"/>
      <c r="Y62" s="162"/>
      <c r="Z62" s="162"/>
      <c r="AA62" s="162"/>
      <c r="AB62" s="162"/>
      <c r="AC62" s="162"/>
      <c r="AD62" s="258" t="s">
        <v>541</v>
      </c>
      <c r="AE62" s="258" t="s">
        <v>542</v>
      </c>
      <c r="AF62" s="257" t="s">
        <v>519</v>
      </c>
      <c r="AG62" s="162" t="s">
        <v>543</v>
      </c>
      <c r="AH62" s="162" t="s">
        <v>543</v>
      </c>
      <c r="AI62" s="162" t="s">
        <v>119</v>
      </c>
      <c r="AJ62" s="162" t="s">
        <v>119</v>
      </c>
      <c r="AK62" s="162" t="s">
        <v>194</v>
      </c>
      <c r="AL62" s="162" t="s">
        <v>495</v>
      </c>
    </row>
    <row r="63" s="212" customFormat="1" ht="65.25" customHeight="1" spans="1:38">
      <c r="A63" s="162">
        <v>51</v>
      </c>
      <c r="B63" s="233" t="s">
        <v>544</v>
      </c>
      <c r="C63" s="233" t="s">
        <v>183</v>
      </c>
      <c r="D63" s="162" t="s">
        <v>392</v>
      </c>
      <c r="E63" s="162" t="s">
        <v>346</v>
      </c>
      <c r="F63" s="162" t="s">
        <v>519</v>
      </c>
      <c r="G63" s="238" t="s">
        <v>545</v>
      </c>
      <c r="H63" s="162" t="s">
        <v>222</v>
      </c>
      <c r="I63" s="162">
        <v>30000</v>
      </c>
      <c r="J63" s="162"/>
      <c r="K63" s="162"/>
      <c r="L63" s="162"/>
      <c r="M63" s="162"/>
      <c r="N63" s="162"/>
      <c r="O63" s="162"/>
      <c r="P63" s="162"/>
      <c r="Q63" s="162"/>
      <c r="R63" s="162">
        <v>2000</v>
      </c>
      <c r="S63" s="233"/>
      <c r="T63" s="162">
        <v>9000</v>
      </c>
      <c r="U63" s="233" t="s">
        <v>546</v>
      </c>
      <c r="V63" s="162" t="s">
        <v>46</v>
      </c>
      <c r="W63" s="162">
        <v>11</v>
      </c>
      <c r="X63" s="162"/>
      <c r="Y63" s="162"/>
      <c r="Z63" s="162"/>
      <c r="AA63" s="162"/>
      <c r="AB63" s="162"/>
      <c r="AC63" s="162"/>
      <c r="AD63" s="258" t="s">
        <v>547</v>
      </c>
      <c r="AE63" s="258" t="s">
        <v>548</v>
      </c>
      <c r="AF63" s="257" t="s">
        <v>519</v>
      </c>
      <c r="AG63" s="162" t="s">
        <v>549</v>
      </c>
      <c r="AH63" s="162" t="s">
        <v>549</v>
      </c>
      <c r="AI63" s="162" t="s">
        <v>127</v>
      </c>
      <c r="AJ63" s="162" t="s">
        <v>119</v>
      </c>
      <c r="AK63" s="162" t="s">
        <v>194</v>
      </c>
      <c r="AL63" s="162" t="s">
        <v>495</v>
      </c>
    </row>
    <row r="64" s="211" customFormat="1" ht="70.5" customHeight="1" spans="1:38">
      <c r="A64" s="162">
        <v>52</v>
      </c>
      <c r="B64" s="233" t="s">
        <v>550</v>
      </c>
      <c r="C64" s="233" t="s">
        <v>183</v>
      </c>
      <c r="D64" s="162" t="s">
        <v>392</v>
      </c>
      <c r="E64" s="162" t="s">
        <v>346</v>
      </c>
      <c r="F64" s="236" t="s">
        <v>519</v>
      </c>
      <c r="G64" s="233" t="s">
        <v>551</v>
      </c>
      <c r="H64" s="162" t="s">
        <v>222</v>
      </c>
      <c r="I64" s="162">
        <v>31000</v>
      </c>
      <c r="J64" s="162"/>
      <c r="K64" s="162"/>
      <c r="L64" s="162"/>
      <c r="M64" s="162"/>
      <c r="N64" s="162"/>
      <c r="O64" s="162"/>
      <c r="P64" s="162"/>
      <c r="Q64" s="162"/>
      <c r="R64" s="162">
        <v>3000</v>
      </c>
      <c r="S64" s="233"/>
      <c r="T64" s="162">
        <v>3000</v>
      </c>
      <c r="U64" s="233" t="s">
        <v>552</v>
      </c>
      <c r="V64" s="236" t="s">
        <v>46</v>
      </c>
      <c r="W64" s="162">
        <v>11</v>
      </c>
      <c r="X64" s="162"/>
      <c r="Y64" s="162"/>
      <c r="Z64" s="162"/>
      <c r="AA64" s="162"/>
      <c r="AB64" s="162"/>
      <c r="AC64" s="162"/>
      <c r="AD64" s="233" t="s">
        <v>553</v>
      </c>
      <c r="AE64" s="162" t="s">
        <v>554</v>
      </c>
      <c r="AF64" s="234" t="s">
        <v>519</v>
      </c>
      <c r="AG64" s="234" t="s">
        <v>549</v>
      </c>
      <c r="AH64" s="162" t="s">
        <v>549</v>
      </c>
      <c r="AI64" s="162" t="s">
        <v>127</v>
      </c>
      <c r="AJ64" s="162" t="s">
        <v>119</v>
      </c>
      <c r="AK64" s="260" t="s">
        <v>206</v>
      </c>
      <c r="AL64" s="162" t="s">
        <v>495</v>
      </c>
    </row>
    <row r="65" s="211" customFormat="1" ht="143.25" customHeight="1" spans="1:38">
      <c r="A65" s="162">
        <v>53</v>
      </c>
      <c r="B65" s="233" t="s">
        <v>555</v>
      </c>
      <c r="C65" s="233" t="s">
        <v>183</v>
      </c>
      <c r="D65" s="162" t="s">
        <v>184</v>
      </c>
      <c r="E65" s="162" t="s">
        <v>195</v>
      </c>
      <c r="F65" s="236" t="s">
        <v>519</v>
      </c>
      <c r="G65" s="233" t="s">
        <v>556</v>
      </c>
      <c r="H65" s="162" t="s">
        <v>557</v>
      </c>
      <c r="I65" s="162">
        <v>300000</v>
      </c>
      <c r="J65" s="162"/>
      <c r="K65" s="162"/>
      <c r="L65" s="162"/>
      <c r="M65" s="162"/>
      <c r="N65" s="162"/>
      <c r="O65" s="162"/>
      <c r="P65" s="162"/>
      <c r="Q65" s="162"/>
      <c r="R65" s="162">
        <v>235600</v>
      </c>
      <c r="S65" s="233"/>
      <c r="T65" s="162">
        <v>25000</v>
      </c>
      <c r="U65" s="233" t="s">
        <v>558</v>
      </c>
      <c r="V65" s="236" t="s">
        <v>46</v>
      </c>
      <c r="W65" s="162" t="s">
        <v>46</v>
      </c>
      <c r="X65" s="162"/>
      <c r="Y65" s="162"/>
      <c r="Z65" s="162"/>
      <c r="AA65" s="162"/>
      <c r="AB65" s="162"/>
      <c r="AC65" s="162"/>
      <c r="AD65" s="233" t="s">
        <v>559</v>
      </c>
      <c r="AE65" s="162" t="s">
        <v>560</v>
      </c>
      <c r="AF65" s="234" t="s">
        <v>519</v>
      </c>
      <c r="AG65" s="234" t="s">
        <v>561</v>
      </c>
      <c r="AH65" s="162" t="s">
        <v>562</v>
      </c>
      <c r="AI65" s="162" t="s">
        <v>127</v>
      </c>
      <c r="AJ65" s="162" t="s">
        <v>119</v>
      </c>
      <c r="AK65" s="260" t="s">
        <v>206</v>
      </c>
      <c r="AL65" s="162" t="s">
        <v>195</v>
      </c>
    </row>
    <row r="66" s="211" customFormat="1" ht="58.5" customHeight="1" spans="1:38">
      <c r="A66" s="162">
        <v>54</v>
      </c>
      <c r="B66" s="233" t="s">
        <v>563</v>
      </c>
      <c r="C66" s="233" t="s">
        <v>209</v>
      </c>
      <c r="D66" s="162" t="s">
        <v>184</v>
      </c>
      <c r="E66" s="162" t="s">
        <v>346</v>
      </c>
      <c r="F66" s="236" t="s">
        <v>519</v>
      </c>
      <c r="G66" s="233" t="s">
        <v>564</v>
      </c>
      <c r="H66" s="162" t="s">
        <v>469</v>
      </c>
      <c r="I66" s="162">
        <v>35000</v>
      </c>
      <c r="J66" s="162"/>
      <c r="K66" s="162"/>
      <c r="L66" s="162"/>
      <c r="M66" s="162"/>
      <c r="N66" s="162"/>
      <c r="O66" s="162"/>
      <c r="P66" s="162"/>
      <c r="Q66" s="162"/>
      <c r="R66" s="162"/>
      <c r="S66" s="233"/>
      <c r="T66" s="162">
        <v>5000</v>
      </c>
      <c r="U66" s="233" t="s">
        <v>565</v>
      </c>
      <c r="V66" s="236" t="s">
        <v>46</v>
      </c>
      <c r="W66" s="236" t="s">
        <v>46</v>
      </c>
      <c r="X66" s="162"/>
      <c r="Y66" s="162"/>
      <c r="Z66" s="162"/>
      <c r="AA66" s="162"/>
      <c r="AB66" s="162"/>
      <c r="AC66" s="162"/>
      <c r="AD66" s="233" t="s">
        <v>566</v>
      </c>
      <c r="AE66" s="162"/>
      <c r="AF66" s="234" t="s">
        <v>519</v>
      </c>
      <c r="AG66" s="234"/>
      <c r="AH66" s="162"/>
      <c r="AI66" s="162"/>
      <c r="AJ66" s="162" t="s">
        <v>119</v>
      </c>
      <c r="AK66" s="260" t="s">
        <v>206</v>
      </c>
      <c r="AL66" s="162" t="s">
        <v>495</v>
      </c>
    </row>
    <row r="67" s="211" customFormat="1" ht="70.5" customHeight="1" spans="1:38">
      <c r="A67" s="162">
        <v>55</v>
      </c>
      <c r="B67" s="233" t="s">
        <v>567</v>
      </c>
      <c r="C67" s="233" t="s">
        <v>209</v>
      </c>
      <c r="D67" s="162" t="s">
        <v>210</v>
      </c>
      <c r="E67" s="162" t="s">
        <v>346</v>
      </c>
      <c r="F67" s="236" t="s">
        <v>519</v>
      </c>
      <c r="G67" s="233" t="s">
        <v>568</v>
      </c>
      <c r="H67" s="162" t="s">
        <v>569</v>
      </c>
      <c r="I67" s="162">
        <v>33000</v>
      </c>
      <c r="J67" s="162"/>
      <c r="K67" s="162"/>
      <c r="L67" s="162"/>
      <c r="M67" s="162"/>
      <c r="N67" s="162"/>
      <c r="O67" s="162"/>
      <c r="P67" s="162"/>
      <c r="Q67" s="162"/>
      <c r="R67" s="162"/>
      <c r="S67" s="233"/>
      <c r="T67" s="162">
        <v>5000</v>
      </c>
      <c r="U67" s="233" t="s">
        <v>570</v>
      </c>
      <c r="V67" s="236" t="s">
        <v>571</v>
      </c>
      <c r="W67" s="162" t="s">
        <v>46</v>
      </c>
      <c r="X67" s="162"/>
      <c r="Y67" s="162"/>
      <c r="Z67" s="162"/>
      <c r="AA67" s="162"/>
      <c r="AB67" s="162"/>
      <c r="AC67" s="162"/>
      <c r="AD67" s="233" t="s">
        <v>572</v>
      </c>
      <c r="AE67" s="162"/>
      <c r="AF67" s="234" t="s">
        <v>519</v>
      </c>
      <c r="AG67" s="234"/>
      <c r="AH67" s="162"/>
      <c r="AI67" s="162"/>
      <c r="AJ67" s="162" t="s">
        <v>119</v>
      </c>
      <c r="AK67" s="260" t="s">
        <v>206</v>
      </c>
      <c r="AL67" s="162" t="s">
        <v>495</v>
      </c>
    </row>
    <row r="68" s="211" customFormat="1" ht="70.5" customHeight="1" spans="1:38">
      <c r="A68" s="162">
        <v>56</v>
      </c>
      <c r="B68" s="233" t="s">
        <v>573</v>
      </c>
      <c r="C68" s="233" t="s">
        <v>209</v>
      </c>
      <c r="D68" s="162" t="s">
        <v>210</v>
      </c>
      <c r="E68" s="162" t="s">
        <v>346</v>
      </c>
      <c r="F68" s="236" t="s">
        <v>519</v>
      </c>
      <c r="G68" s="233" t="s">
        <v>574</v>
      </c>
      <c r="H68" s="162" t="s">
        <v>575</v>
      </c>
      <c r="I68" s="162">
        <v>30000</v>
      </c>
      <c r="J68" s="162"/>
      <c r="K68" s="162"/>
      <c r="L68" s="162"/>
      <c r="M68" s="162"/>
      <c r="N68" s="162"/>
      <c r="O68" s="162"/>
      <c r="P68" s="162"/>
      <c r="Q68" s="162"/>
      <c r="R68" s="162"/>
      <c r="S68" s="233"/>
      <c r="T68" s="162">
        <v>500</v>
      </c>
      <c r="U68" s="249" t="s">
        <v>576</v>
      </c>
      <c r="V68" s="248" t="s">
        <v>577</v>
      </c>
      <c r="W68" s="162" t="s">
        <v>46</v>
      </c>
      <c r="X68" s="162"/>
      <c r="Y68" s="162"/>
      <c r="Z68" s="162"/>
      <c r="AA68" s="162"/>
      <c r="AB68" s="162"/>
      <c r="AC68" s="162"/>
      <c r="AD68" s="233" t="s">
        <v>578</v>
      </c>
      <c r="AE68" s="162"/>
      <c r="AF68" s="234" t="s">
        <v>519</v>
      </c>
      <c r="AG68" s="234"/>
      <c r="AH68" s="162"/>
      <c r="AI68" s="162"/>
      <c r="AJ68" s="162" t="s">
        <v>119</v>
      </c>
      <c r="AK68" s="260" t="s">
        <v>206</v>
      </c>
      <c r="AL68" s="162" t="s">
        <v>495</v>
      </c>
    </row>
    <row r="69" s="211" customFormat="1" ht="59.25" customHeight="1" spans="1:38">
      <c r="A69" s="162">
        <v>57</v>
      </c>
      <c r="B69" s="233" t="s">
        <v>579</v>
      </c>
      <c r="C69" s="233" t="s">
        <v>209</v>
      </c>
      <c r="D69" s="162" t="s">
        <v>210</v>
      </c>
      <c r="E69" s="162" t="s">
        <v>346</v>
      </c>
      <c r="F69" s="236" t="s">
        <v>519</v>
      </c>
      <c r="G69" s="233" t="s">
        <v>580</v>
      </c>
      <c r="H69" s="162" t="s">
        <v>575</v>
      </c>
      <c r="I69" s="162">
        <v>30500</v>
      </c>
      <c r="J69" s="162"/>
      <c r="K69" s="162"/>
      <c r="L69" s="162"/>
      <c r="M69" s="162"/>
      <c r="N69" s="162"/>
      <c r="O69" s="162"/>
      <c r="P69" s="162"/>
      <c r="Q69" s="162"/>
      <c r="R69" s="162"/>
      <c r="S69" s="233"/>
      <c r="T69" s="162">
        <v>300</v>
      </c>
      <c r="U69" s="249" t="s">
        <v>576</v>
      </c>
      <c r="V69" s="248" t="s">
        <v>577</v>
      </c>
      <c r="W69" s="162" t="s">
        <v>46</v>
      </c>
      <c r="X69" s="162"/>
      <c r="Y69" s="162"/>
      <c r="Z69" s="162"/>
      <c r="AA69" s="162"/>
      <c r="AB69" s="162"/>
      <c r="AC69" s="162"/>
      <c r="AD69" s="233" t="s">
        <v>581</v>
      </c>
      <c r="AE69" s="162"/>
      <c r="AF69" s="234" t="s">
        <v>519</v>
      </c>
      <c r="AG69" s="234"/>
      <c r="AH69" s="162"/>
      <c r="AI69" s="162"/>
      <c r="AJ69" s="162" t="s">
        <v>119</v>
      </c>
      <c r="AK69" s="260" t="s">
        <v>206</v>
      </c>
      <c r="AL69" s="162" t="s">
        <v>495</v>
      </c>
    </row>
    <row r="70" s="211" customFormat="1" ht="52.5" customHeight="1" spans="1:38">
      <c r="A70" s="162">
        <v>58</v>
      </c>
      <c r="B70" s="233" t="s">
        <v>582</v>
      </c>
      <c r="C70" s="233" t="s">
        <v>209</v>
      </c>
      <c r="D70" s="162" t="s">
        <v>210</v>
      </c>
      <c r="E70" s="162" t="s">
        <v>346</v>
      </c>
      <c r="F70" s="236" t="s">
        <v>519</v>
      </c>
      <c r="G70" s="233" t="s">
        <v>583</v>
      </c>
      <c r="H70" s="162" t="s">
        <v>584</v>
      </c>
      <c r="I70" s="162">
        <v>30000</v>
      </c>
      <c r="J70" s="162"/>
      <c r="K70" s="162"/>
      <c r="L70" s="162"/>
      <c r="M70" s="162"/>
      <c r="N70" s="162"/>
      <c r="O70" s="162"/>
      <c r="P70" s="162"/>
      <c r="Q70" s="162"/>
      <c r="R70" s="162"/>
      <c r="S70" s="233"/>
      <c r="T70" s="162">
        <v>300</v>
      </c>
      <c r="U70" s="249" t="s">
        <v>576</v>
      </c>
      <c r="V70" s="248" t="s">
        <v>577</v>
      </c>
      <c r="W70" s="162" t="s">
        <v>46</v>
      </c>
      <c r="X70" s="162"/>
      <c r="Y70" s="162"/>
      <c r="Z70" s="162"/>
      <c r="AA70" s="162"/>
      <c r="AB70" s="162"/>
      <c r="AC70" s="162"/>
      <c r="AD70" s="233" t="s">
        <v>585</v>
      </c>
      <c r="AE70" s="162"/>
      <c r="AF70" s="234" t="s">
        <v>519</v>
      </c>
      <c r="AG70" s="234"/>
      <c r="AH70" s="162"/>
      <c r="AI70" s="162"/>
      <c r="AJ70" s="162" t="s">
        <v>119</v>
      </c>
      <c r="AK70" s="260" t="s">
        <v>206</v>
      </c>
      <c r="AL70" s="162" t="s">
        <v>495</v>
      </c>
    </row>
    <row r="71" s="211" customFormat="1" ht="52.5" customHeight="1" spans="1:38">
      <c r="A71" s="162">
        <v>59</v>
      </c>
      <c r="B71" s="233" t="s">
        <v>586</v>
      </c>
      <c r="C71" s="233" t="s">
        <v>209</v>
      </c>
      <c r="D71" s="162" t="s">
        <v>210</v>
      </c>
      <c r="E71" s="162" t="s">
        <v>346</v>
      </c>
      <c r="F71" s="236" t="s">
        <v>519</v>
      </c>
      <c r="G71" s="233" t="s">
        <v>587</v>
      </c>
      <c r="H71" s="162" t="s">
        <v>584</v>
      </c>
      <c r="I71" s="162">
        <v>30000</v>
      </c>
      <c r="J71" s="162"/>
      <c r="K71" s="162"/>
      <c r="L71" s="162"/>
      <c r="M71" s="162"/>
      <c r="N71" s="162"/>
      <c r="O71" s="162"/>
      <c r="P71" s="162"/>
      <c r="Q71" s="162"/>
      <c r="R71" s="162"/>
      <c r="S71" s="233"/>
      <c r="T71" s="162">
        <v>300</v>
      </c>
      <c r="U71" s="249" t="s">
        <v>576</v>
      </c>
      <c r="V71" s="248" t="s">
        <v>577</v>
      </c>
      <c r="W71" s="162" t="s">
        <v>46</v>
      </c>
      <c r="X71" s="162"/>
      <c r="Y71" s="162"/>
      <c r="Z71" s="162"/>
      <c r="AA71" s="162"/>
      <c r="AB71" s="162"/>
      <c r="AC71" s="162"/>
      <c r="AD71" s="233" t="s">
        <v>588</v>
      </c>
      <c r="AE71" s="162"/>
      <c r="AF71" s="234" t="s">
        <v>519</v>
      </c>
      <c r="AG71" s="234"/>
      <c r="AH71" s="162"/>
      <c r="AI71" s="162"/>
      <c r="AJ71" s="162" t="s">
        <v>119</v>
      </c>
      <c r="AK71" s="260" t="s">
        <v>206</v>
      </c>
      <c r="AL71" s="162" t="s">
        <v>355</v>
      </c>
    </row>
    <row r="72" s="211" customFormat="1" ht="72" spans="1:38">
      <c r="A72" s="162">
        <v>60</v>
      </c>
      <c r="B72" s="249" t="s">
        <v>589</v>
      </c>
      <c r="C72" s="233" t="s">
        <v>209</v>
      </c>
      <c r="D72" s="162" t="s">
        <v>590</v>
      </c>
      <c r="E72" s="162" t="s">
        <v>346</v>
      </c>
      <c r="F72" s="236" t="s">
        <v>519</v>
      </c>
      <c r="G72" s="233" t="s">
        <v>591</v>
      </c>
      <c r="H72" s="162" t="s">
        <v>575</v>
      </c>
      <c r="I72" s="162">
        <v>55000</v>
      </c>
      <c r="J72" s="162"/>
      <c r="K72" s="162"/>
      <c r="L72" s="162"/>
      <c r="M72" s="162"/>
      <c r="N72" s="162"/>
      <c r="O72" s="162"/>
      <c r="P72" s="162"/>
      <c r="Q72" s="162"/>
      <c r="R72" s="162"/>
      <c r="S72" s="233"/>
      <c r="T72" s="162">
        <v>0</v>
      </c>
      <c r="U72" s="249" t="s">
        <v>592</v>
      </c>
      <c r="V72" s="162" t="s">
        <v>46</v>
      </c>
      <c r="W72" s="162" t="s">
        <v>46</v>
      </c>
      <c r="X72" s="162"/>
      <c r="Y72" s="162"/>
      <c r="Z72" s="162"/>
      <c r="AA72" s="162"/>
      <c r="AB72" s="162"/>
      <c r="AC72" s="162"/>
      <c r="AD72" s="233" t="s">
        <v>593</v>
      </c>
      <c r="AE72" s="162"/>
      <c r="AF72" s="234" t="s">
        <v>519</v>
      </c>
      <c r="AG72" s="234"/>
      <c r="AH72" s="162"/>
      <c r="AI72" s="162"/>
      <c r="AJ72" s="162" t="s">
        <v>119</v>
      </c>
      <c r="AK72" s="260" t="s">
        <v>206</v>
      </c>
      <c r="AL72" s="162"/>
    </row>
    <row r="73" s="211" customFormat="1" ht="108" spans="1:38">
      <c r="A73" s="162">
        <v>61</v>
      </c>
      <c r="B73" s="249" t="s">
        <v>594</v>
      </c>
      <c r="C73" s="233" t="s">
        <v>209</v>
      </c>
      <c r="D73" s="162" t="s">
        <v>590</v>
      </c>
      <c r="E73" s="162" t="s">
        <v>346</v>
      </c>
      <c r="F73" s="236" t="s">
        <v>467</v>
      </c>
      <c r="G73" s="233" t="s">
        <v>595</v>
      </c>
      <c r="H73" s="162" t="s">
        <v>575</v>
      </c>
      <c r="I73" s="162">
        <v>400000</v>
      </c>
      <c r="J73" s="162"/>
      <c r="K73" s="162"/>
      <c r="L73" s="162"/>
      <c r="M73" s="162"/>
      <c r="N73" s="162"/>
      <c r="O73" s="162"/>
      <c r="P73" s="162"/>
      <c r="Q73" s="162"/>
      <c r="R73" s="162"/>
      <c r="S73" s="233"/>
      <c r="T73" s="162">
        <v>0</v>
      </c>
      <c r="U73" s="249" t="s">
        <v>592</v>
      </c>
      <c r="V73" s="162" t="s">
        <v>46</v>
      </c>
      <c r="W73" s="162" t="s">
        <v>46</v>
      </c>
      <c r="X73" s="162"/>
      <c r="Y73" s="162"/>
      <c r="Z73" s="162"/>
      <c r="AA73" s="162"/>
      <c r="AB73" s="162"/>
      <c r="AC73" s="162"/>
      <c r="AD73" s="233" t="s">
        <v>596</v>
      </c>
      <c r="AE73" s="162"/>
      <c r="AF73" s="234" t="s">
        <v>473</v>
      </c>
      <c r="AG73" s="234"/>
      <c r="AH73" s="162"/>
      <c r="AI73" s="162"/>
      <c r="AJ73" s="162" t="s">
        <v>129</v>
      </c>
      <c r="AK73" s="260" t="s">
        <v>206</v>
      </c>
      <c r="AL73" s="162"/>
    </row>
    <row r="74" s="211" customFormat="1" ht="23.25" customHeight="1" spans="1:38">
      <c r="A74" s="232" t="s">
        <v>597</v>
      </c>
      <c r="B74" s="232"/>
      <c r="C74" s="232"/>
      <c r="D74" s="232"/>
      <c r="E74" s="232"/>
      <c r="F74" s="232"/>
      <c r="G74" s="232"/>
      <c r="H74" s="162"/>
      <c r="I74" s="240">
        <f>SUM(I75:I95)</f>
        <v>710312</v>
      </c>
      <c r="J74" s="162"/>
      <c r="K74" s="162"/>
      <c r="L74" s="162"/>
      <c r="M74" s="162"/>
      <c r="N74" s="162"/>
      <c r="O74" s="162"/>
      <c r="P74" s="162"/>
      <c r="Q74" s="162"/>
      <c r="R74" s="240">
        <f>SUM(R75:R95)</f>
        <v>167900</v>
      </c>
      <c r="S74" s="240">
        <f>SUM(S75:S95)</f>
        <v>0</v>
      </c>
      <c r="T74" s="240">
        <f>SUM(T75:T95)</f>
        <v>200812</v>
      </c>
      <c r="U74" s="233"/>
      <c r="V74" s="162"/>
      <c r="W74" s="162"/>
      <c r="X74" s="162"/>
      <c r="Y74" s="162"/>
      <c r="Z74" s="162"/>
      <c r="AA74" s="162"/>
      <c r="AB74" s="162"/>
      <c r="AC74" s="162"/>
      <c r="AD74" s="233"/>
      <c r="AE74" s="162"/>
      <c r="AF74" s="162"/>
      <c r="AG74" s="162"/>
      <c r="AH74" s="162"/>
      <c r="AI74" s="162"/>
      <c r="AJ74" s="162"/>
      <c r="AK74" s="162"/>
      <c r="AL74" s="162"/>
    </row>
    <row r="75" s="211" customFormat="1" ht="71.25" customHeight="1" spans="1:38">
      <c r="A75" s="162">
        <v>62</v>
      </c>
      <c r="B75" s="233" t="s">
        <v>598</v>
      </c>
      <c r="C75" s="233" t="s">
        <v>183</v>
      </c>
      <c r="D75" s="162" t="s">
        <v>184</v>
      </c>
      <c r="E75" s="162" t="s">
        <v>197</v>
      </c>
      <c r="F75" s="162" t="s">
        <v>35</v>
      </c>
      <c r="G75" s="233" t="s">
        <v>599</v>
      </c>
      <c r="H75" s="162" t="s">
        <v>199</v>
      </c>
      <c r="I75" s="162">
        <v>300000</v>
      </c>
      <c r="J75" s="162"/>
      <c r="K75" s="162"/>
      <c r="L75" s="162"/>
      <c r="M75" s="162"/>
      <c r="N75" s="162"/>
      <c r="O75" s="162"/>
      <c r="P75" s="162"/>
      <c r="Q75" s="162"/>
      <c r="R75" s="162">
        <v>100000</v>
      </c>
      <c r="S75" s="233"/>
      <c r="T75" s="162">
        <v>90000</v>
      </c>
      <c r="U75" s="233" t="s">
        <v>600</v>
      </c>
      <c r="V75" s="162" t="s">
        <v>46</v>
      </c>
      <c r="W75" s="162" t="s">
        <v>46</v>
      </c>
      <c r="X75" s="162"/>
      <c r="Y75" s="234"/>
      <c r="Z75" s="234"/>
      <c r="AA75" s="234"/>
      <c r="AB75" s="234"/>
      <c r="AC75" s="234"/>
      <c r="AD75" s="258" t="s">
        <v>284</v>
      </c>
      <c r="AE75" s="258" t="s">
        <v>601</v>
      </c>
      <c r="AF75" s="257" t="s">
        <v>602</v>
      </c>
      <c r="AG75" s="162" t="s">
        <v>603</v>
      </c>
      <c r="AH75" s="162" t="s">
        <v>604</v>
      </c>
      <c r="AI75" s="162" t="s">
        <v>605</v>
      </c>
      <c r="AJ75" s="162" t="s">
        <v>606</v>
      </c>
      <c r="AK75" s="162" t="s">
        <v>194</v>
      </c>
      <c r="AL75" s="162" t="s">
        <v>207</v>
      </c>
    </row>
    <row r="76" s="211" customFormat="1" ht="142.5" customHeight="1" spans="1:39">
      <c r="A76" s="162">
        <v>63</v>
      </c>
      <c r="B76" s="238" t="s">
        <v>607</v>
      </c>
      <c r="C76" s="238" t="s">
        <v>183</v>
      </c>
      <c r="D76" s="237" t="s">
        <v>184</v>
      </c>
      <c r="E76" s="234" t="s">
        <v>273</v>
      </c>
      <c r="F76" s="162" t="s">
        <v>35</v>
      </c>
      <c r="G76" s="233" t="s">
        <v>608</v>
      </c>
      <c r="H76" s="162" t="s">
        <v>199</v>
      </c>
      <c r="I76" s="162">
        <v>100000</v>
      </c>
      <c r="J76" s="162"/>
      <c r="K76" s="162">
        <v>100000</v>
      </c>
      <c r="L76" s="162"/>
      <c r="M76" s="162"/>
      <c r="N76" s="162"/>
      <c r="O76" s="162"/>
      <c r="P76" s="162" t="s">
        <v>385</v>
      </c>
      <c r="Q76" s="162" t="s">
        <v>172</v>
      </c>
      <c r="R76" s="162">
        <v>30000</v>
      </c>
      <c r="S76" s="233" t="s">
        <v>609</v>
      </c>
      <c r="T76" s="162">
        <v>10000</v>
      </c>
      <c r="U76" s="233" t="s">
        <v>610</v>
      </c>
      <c r="V76" s="162" t="s">
        <v>46</v>
      </c>
      <c r="W76" s="237" t="s">
        <v>46</v>
      </c>
      <c r="X76" s="234">
        <v>53</v>
      </c>
      <c r="Y76" s="234">
        <v>53</v>
      </c>
      <c r="Z76" s="234"/>
      <c r="AA76" s="234"/>
      <c r="AB76" s="234"/>
      <c r="AC76" s="234"/>
      <c r="AD76" s="233" t="s">
        <v>611</v>
      </c>
      <c r="AE76" s="234" t="s">
        <v>612</v>
      </c>
      <c r="AF76" s="234" t="s">
        <v>35</v>
      </c>
      <c r="AG76" s="233" t="s">
        <v>380</v>
      </c>
      <c r="AH76" s="233" t="s">
        <v>613</v>
      </c>
      <c r="AI76" s="162" t="s">
        <v>361</v>
      </c>
      <c r="AJ76" s="162" t="s">
        <v>105</v>
      </c>
      <c r="AK76" s="260"/>
      <c r="AL76" s="162"/>
      <c r="AM76" s="267"/>
    </row>
    <row r="77" s="211" customFormat="1" ht="71.25" customHeight="1" spans="1:38">
      <c r="A77" s="162">
        <v>64</v>
      </c>
      <c r="B77" s="233" t="s">
        <v>614</v>
      </c>
      <c r="C77" s="233" t="s">
        <v>209</v>
      </c>
      <c r="D77" s="162" t="s">
        <v>272</v>
      </c>
      <c r="E77" s="162" t="s">
        <v>211</v>
      </c>
      <c r="F77" s="162" t="s">
        <v>37</v>
      </c>
      <c r="G77" s="233" t="s">
        <v>615</v>
      </c>
      <c r="H77" s="162" t="s">
        <v>311</v>
      </c>
      <c r="I77" s="162">
        <v>3320</v>
      </c>
      <c r="J77" s="162"/>
      <c r="K77" s="162"/>
      <c r="L77" s="162"/>
      <c r="M77" s="162"/>
      <c r="N77" s="162"/>
      <c r="O77" s="162"/>
      <c r="P77" s="162" t="s">
        <v>330</v>
      </c>
      <c r="Q77" s="162" t="s">
        <v>331</v>
      </c>
      <c r="R77" s="162">
        <v>500</v>
      </c>
      <c r="S77" s="233" t="s">
        <v>616</v>
      </c>
      <c r="T77" s="162">
        <v>2820</v>
      </c>
      <c r="U77" s="233" t="s">
        <v>617</v>
      </c>
      <c r="V77" s="162" t="s">
        <v>46</v>
      </c>
      <c r="W77" s="162">
        <v>10</v>
      </c>
      <c r="X77" s="162">
        <v>28</v>
      </c>
      <c r="Y77" s="234">
        <v>28</v>
      </c>
      <c r="Z77" s="234">
        <v>0</v>
      </c>
      <c r="AA77" s="234">
        <v>0</v>
      </c>
      <c r="AB77" s="234">
        <v>0</v>
      </c>
      <c r="AC77" s="234">
        <v>0</v>
      </c>
      <c r="AD77" s="258" t="s">
        <v>334</v>
      </c>
      <c r="AE77" s="258" t="s">
        <v>335</v>
      </c>
      <c r="AF77" s="257" t="s">
        <v>336</v>
      </c>
      <c r="AG77" s="162" t="s">
        <v>618</v>
      </c>
      <c r="AH77" s="162" t="s">
        <v>619</v>
      </c>
      <c r="AI77" s="162" t="s">
        <v>339</v>
      </c>
      <c r="AJ77" s="162" t="s">
        <v>94</v>
      </c>
      <c r="AK77" s="162"/>
      <c r="AL77" s="162"/>
    </row>
    <row r="78" s="211" customFormat="1" ht="71.25" customHeight="1" spans="1:38">
      <c r="A78" s="162">
        <v>65</v>
      </c>
      <c r="B78" s="233" t="s">
        <v>620</v>
      </c>
      <c r="C78" s="233" t="s">
        <v>209</v>
      </c>
      <c r="D78" s="162" t="s">
        <v>272</v>
      </c>
      <c r="E78" s="162" t="s">
        <v>211</v>
      </c>
      <c r="F78" s="162" t="s">
        <v>621</v>
      </c>
      <c r="G78" s="233" t="s">
        <v>622</v>
      </c>
      <c r="H78" s="162" t="s">
        <v>311</v>
      </c>
      <c r="I78" s="162">
        <v>1665</v>
      </c>
      <c r="J78" s="162"/>
      <c r="K78" s="162"/>
      <c r="L78" s="162"/>
      <c r="M78" s="162"/>
      <c r="N78" s="162"/>
      <c r="O78" s="162"/>
      <c r="P78" s="162" t="s">
        <v>330</v>
      </c>
      <c r="Q78" s="162" t="s">
        <v>331</v>
      </c>
      <c r="R78" s="162">
        <v>100</v>
      </c>
      <c r="S78" s="233" t="s">
        <v>623</v>
      </c>
      <c r="T78" s="162">
        <v>1565</v>
      </c>
      <c r="U78" s="233" t="s">
        <v>624</v>
      </c>
      <c r="V78" s="162" t="s">
        <v>46</v>
      </c>
      <c r="W78" s="162">
        <v>12</v>
      </c>
      <c r="X78" s="162">
        <v>1.5</v>
      </c>
      <c r="Y78" s="234">
        <v>1.5</v>
      </c>
      <c r="Z78" s="234">
        <v>0</v>
      </c>
      <c r="AA78" s="234">
        <v>0</v>
      </c>
      <c r="AB78" s="234">
        <v>0</v>
      </c>
      <c r="AC78" s="234">
        <v>0</v>
      </c>
      <c r="AD78" s="258" t="s">
        <v>334</v>
      </c>
      <c r="AE78" s="258" t="s">
        <v>335</v>
      </c>
      <c r="AF78" s="257" t="s">
        <v>336</v>
      </c>
      <c r="AG78" s="162" t="s">
        <v>625</v>
      </c>
      <c r="AH78" s="162" t="s">
        <v>626</v>
      </c>
      <c r="AI78" s="162" t="s">
        <v>339</v>
      </c>
      <c r="AJ78" s="162" t="s">
        <v>94</v>
      </c>
      <c r="AK78" s="162"/>
      <c r="AL78" s="162"/>
    </row>
    <row r="79" s="211" customFormat="1" ht="60.75" customHeight="1" spans="1:38">
      <c r="A79" s="162">
        <v>66</v>
      </c>
      <c r="B79" s="233" t="s">
        <v>627</v>
      </c>
      <c r="C79" s="233" t="s">
        <v>209</v>
      </c>
      <c r="D79" s="162" t="s">
        <v>392</v>
      </c>
      <c r="E79" s="162" t="s">
        <v>346</v>
      </c>
      <c r="F79" s="162" t="s">
        <v>42</v>
      </c>
      <c r="G79" s="233" t="s">
        <v>628</v>
      </c>
      <c r="H79" s="162" t="s">
        <v>199</v>
      </c>
      <c r="I79" s="162">
        <v>30000</v>
      </c>
      <c r="J79" s="162"/>
      <c r="K79" s="162">
        <v>15000</v>
      </c>
      <c r="L79" s="162">
        <v>15000</v>
      </c>
      <c r="M79" s="162"/>
      <c r="N79" s="162"/>
      <c r="O79" s="162"/>
      <c r="P79" s="162"/>
      <c r="Q79" s="162"/>
      <c r="R79" s="162">
        <v>2000</v>
      </c>
      <c r="S79" s="233" t="s">
        <v>629</v>
      </c>
      <c r="T79" s="162">
        <v>10000</v>
      </c>
      <c r="U79" s="233" t="s">
        <v>630</v>
      </c>
      <c r="V79" s="236" t="s">
        <v>46</v>
      </c>
      <c r="W79" s="236" t="s">
        <v>577</v>
      </c>
      <c r="X79" s="264">
        <v>9.381</v>
      </c>
      <c r="Y79" s="234"/>
      <c r="Z79" s="234"/>
      <c r="AA79" s="234"/>
      <c r="AB79" s="234"/>
      <c r="AC79" s="234"/>
      <c r="AD79" s="233" t="s">
        <v>631</v>
      </c>
      <c r="AE79" s="162" t="s">
        <v>632</v>
      </c>
      <c r="AF79" s="234" t="s">
        <v>42</v>
      </c>
      <c r="AG79" s="234" t="s">
        <v>633</v>
      </c>
      <c r="AH79" s="162" t="s">
        <v>634</v>
      </c>
      <c r="AI79" s="162" t="s">
        <v>635</v>
      </c>
      <c r="AJ79" s="162" t="s">
        <v>69</v>
      </c>
      <c r="AK79" s="260" t="s">
        <v>206</v>
      </c>
      <c r="AL79" s="162" t="s">
        <v>355</v>
      </c>
    </row>
    <row r="80" s="211" customFormat="1" ht="55.5" customHeight="1" spans="1:38">
      <c r="A80" s="162">
        <v>67</v>
      </c>
      <c r="B80" s="233" t="s">
        <v>636</v>
      </c>
      <c r="C80" s="233" t="s">
        <v>209</v>
      </c>
      <c r="D80" s="162" t="s">
        <v>392</v>
      </c>
      <c r="E80" s="162" t="s">
        <v>346</v>
      </c>
      <c r="F80" s="162" t="s">
        <v>42</v>
      </c>
      <c r="G80" s="233" t="s">
        <v>637</v>
      </c>
      <c r="H80" s="162" t="s">
        <v>199</v>
      </c>
      <c r="I80" s="162">
        <v>30000</v>
      </c>
      <c r="J80" s="162"/>
      <c r="K80" s="162">
        <v>15000</v>
      </c>
      <c r="L80" s="162">
        <v>15000</v>
      </c>
      <c r="M80" s="162"/>
      <c r="N80" s="162"/>
      <c r="O80" s="162"/>
      <c r="P80" s="162"/>
      <c r="Q80" s="162"/>
      <c r="R80" s="162">
        <v>2000</v>
      </c>
      <c r="S80" s="233" t="s">
        <v>638</v>
      </c>
      <c r="T80" s="162">
        <v>10000</v>
      </c>
      <c r="U80" s="233" t="s">
        <v>639</v>
      </c>
      <c r="V80" s="236" t="s">
        <v>46</v>
      </c>
      <c r="W80" s="236" t="s">
        <v>577</v>
      </c>
      <c r="X80" s="162">
        <v>37.56</v>
      </c>
      <c r="Y80" s="234"/>
      <c r="Z80" s="234"/>
      <c r="AA80" s="234"/>
      <c r="AB80" s="234"/>
      <c r="AC80" s="234"/>
      <c r="AD80" s="233" t="s">
        <v>640</v>
      </c>
      <c r="AE80" s="162" t="s">
        <v>641</v>
      </c>
      <c r="AF80" s="234" t="s">
        <v>42</v>
      </c>
      <c r="AG80" s="234" t="s">
        <v>633</v>
      </c>
      <c r="AH80" s="260" t="s">
        <v>642</v>
      </c>
      <c r="AI80" s="162" t="s">
        <v>635</v>
      </c>
      <c r="AJ80" s="162" t="s">
        <v>94</v>
      </c>
      <c r="AK80" s="260" t="s">
        <v>206</v>
      </c>
      <c r="AL80" s="162" t="s">
        <v>355</v>
      </c>
    </row>
    <row r="81" s="211" customFormat="1" ht="43.5" customHeight="1" spans="1:38">
      <c r="A81" s="162">
        <v>68</v>
      </c>
      <c r="B81" s="233" t="s">
        <v>643</v>
      </c>
      <c r="C81" s="233" t="s">
        <v>209</v>
      </c>
      <c r="D81" s="162" t="s">
        <v>392</v>
      </c>
      <c r="E81" s="162" t="s">
        <v>346</v>
      </c>
      <c r="F81" s="162" t="s">
        <v>42</v>
      </c>
      <c r="G81" s="233" t="s">
        <v>644</v>
      </c>
      <c r="H81" s="162" t="s">
        <v>222</v>
      </c>
      <c r="I81" s="162">
        <v>30000</v>
      </c>
      <c r="J81" s="162"/>
      <c r="K81" s="162">
        <v>15000</v>
      </c>
      <c r="L81" s="162">
        <v>15000</v>
      </c>
      <c r="M81" s="162"/>
      <c r="N81" s="162"/>
      <c r="O81" s="162"/>
      <c r="P81" s="162"/>
      <c r="Q81" s="162"/>
      <c r="R81" s="162">
        <v>5000</v>
      </c>
      <c r="S81" s="233" t="s">
        <v>645</v>
      </c>
      <c r="T81" s="162">
        <v>11000</v>
      </c>
      <c r="U81" s="233" t="s">
        <v>646</v>
      </c>
      <c r="V81" s="236" t="s">
        <v>46</v>
      </c>
      <c r="W81" s="236" t="s">
        <v>577</v>
      </c>
      <c r="X81" s="264">
        <v>9.247</v>
      </c>
      <c r="Y81" s="234"/>
      <c r="Z81" s="234"/>
      <c r="AA81" s="234"/>
      <c r="AB81" s="234"/>
      <c r="AC81" s="234"/>
      <c r="AD81" s="233" t="s">
        <v>647</v>
      </c>
      <c r="AE81" s="233" t="s">
        <v>648</v>
      </c>
      <c r="AF81" s="233" t="s">
        <v>42</v>
      </c>
      <c r="AG81" s="233" t="s">
        <v>633</v>
      </c>
      <c r="AH81" s="162" t="s">
        <v>649</v>
      </c>
      <c r="AI81" s="162" t="s">
        <v>635</v>
      </c>
      <c r="AJ81" s="162" t="s">
        <v>94</v>
      </c>
      <c r="AK81" s="260" t="s">
        <v>206</v>
      </c>
      <c r="AL81" s="162" t="s">
        <v>355</v>
      </c>
    </row>
    <row r="82" s="211" customFormat="1" ht="119.1" customHeight="1" spans="1:38">
      <c r="A82" s="162">
        <v>69</v>
      </c>
      <c r="B82" s="233" t="s">
        <v>650</v>
      </c>
      <c r="C82" s="233" t="s">
        <v>209</v>
      </c>
      <c r="D82" s="162" t="s">
        <v>210</v>
      </c>
      <c r="E82" s="162" t="s">
        <v>346</v>
      </c>
      <c r="F82" s="162" t="s">
        <v>42</v>
      </c>
      <c r="G82" s="233" t="s">
        <v>651</v>
      </c>
      <c r="H82" s="162" t="s">
        <v>652</v>
      </c>
      <c r="I82" s="162">
        <v>35000</v>
      </c>
      <c r="J82" s="162"/>
      <c r="K82" s="162"/>
      <c r="L82" s="162"/>
      <c r="M82" s="162"/>
      <c r="N82" s="162"/>
      <c r="O82" s="162"/>
      <c r="P82" s="162"/>
      <c r="Q82" s="162"/>
      <c r="R82" s="162">
        <v>0</v>
      </c>
      <c r="S82" s="233"/>
      <c r="T82" s="162">
        <v>13000</v>
      </c>
      <c r="U82" s="233" t="s">
        <v>653</v>
      </c>
      <c r="V82" s="236" t="s">
        <v>302</v>
      </c>
      <c r="W82" s="236" t="s">
        <v>46</v>
      </c>
      <c r="X82" s="264"/>
      <c r="Y82" s="234"/>
      <c r="Z82" s="234"/>
      <c r="AA82" s="234"/>
      <c r="AB82" s="234"/>
      <c r="AC82" s="234"/>
      <c r="AD82" s="233" t="s">
        <v>654</v>
      </c>
      <c r="AE82" s="233" t="s">
        <v>655</v>
      </c>
      <c r="AF82" s="233" t="s">
        <v>42</v>
      </c>
      <c r="AG82" s="233" t="s">
        <v>633</v>
      </c>
      <c r="AH82" s="162" t="s">
        <v>656</v>
      </c>
      <c r="AI82" s="162" t="s">
        <v>635</v>
      </c>
      <c r="AJ82" s="162" t="s">
        <v>69</v>
      </c>
      <c r="AK82" s="260" t="s">
        <v>206</v>
      </c>
      <c r="AL82" s="162" t="s">
        <v>495</v>
      </c>
    </row>
    <row r="83" s="211" customFormat="1" ht="78" customHeight="1" spans="1:38">
      <c r="A83" s="162">
        <v>70</v>
      </c>
      <c r="B83" s="233" t="s">
        <v>657</v>
      </c>
      <c r="C83" s="233" t="s">
        <v>209</v>
      </c>
      <c r="D83" s="162" t="s">
        <v>392</v>
      </c>
      <c r="E83" s="162" t="s">
        <v>346</v>
      </c>
      <c r="F83" s="162" t="s">
        <v>40</v>
      </c>
      <c r="G83" s="233" t="s">
        <v>658</v>
      </c>
      <c r="H83" s="162" t="s">
        <v>222</v>
      </c>
      <c r="I83" s="162">
        <v>10200</v>
      </c>
      <c r="J83" s="162"/>
      <c r="K83" s="162">
        <v>10200</v>
      </c>
      <c r="L83" s="162"/>
      <c r="M83" s="162"/>
      <c r="N83" s="162"/>
      <c r="O83" s="162"/>
      <c r="P83" s="162"/>
      <c r="Q83" s="162"/>
      <c r="R83" s="162">
        <v>1000</v>
      </c>
      <c r="S83" s="233" t="s">
        <v>659</v>
      </c>
      <c r="T83" s="162">
        <v>4500</v>
      </c>
      <c r="U83" s="233" t="s">
        <v>660</v>
      </c>
      <c r="V83" s="236" t="s">
        <v>46</v>
      </c>
      <c r="W83" s="162">
        <v>6</v>
      </c>
      <c r="X83" s="264">
        <v>30</v>
      </c>
      <c r="Y83" s="234"/>
      <c r="Z83" s="234"/>
      <c r="AA83" s="234"/>
      <c r="AB83" s="234"/>
      <c r="AC83" s="234"/>
      <c r="AD83" s="233" t="s">
        <v>661</v>
      </c>
      <c r="AE83" s="162" t="s">
        <v>662</v>
      </c>
      <c r="AF83" s="234" t="s">
        <v>40</v>
      </c>
      <c r="AG83" s="234" t="s">
        <v>663</v>
      </c>
      <c r="AH83" s="260" t="s">
        <v>664</v>
      </c>
      <c r="AI83" s="162" t="s">
        <v>465</v>
      </c>
      <c r="AJ83" s="162" t="s">
        <v>665</v>
      </c>
      <c r="AK83" s="260" t="s">
        <v>206</v>
      </c>
      <c r="AL83" s="162" t="s">
        <v>355</v>
      </c>
    </row>
    <row r="84" s="211" customFormat="1" ht="69" customHeight="1" spans="1:38">
      <c r="A84" s="162">
        <v>71</v>
      </c>
      <c r="B84" s="233" t="s">
        <v>666</v>
      </c>
      <c r="C84" s="233" t="s">
        <v>209</v>
      </c>
      <c r="D84" s="162" t="s">
        <v>392</v>
      </c>
      <c r="E84" s="162" t="s">
        <v>346</v>
      </c>
      <c r="F84" s="162" t="s">
        <v>40</v>
      </c>
      <c r="G84" s="233" t="s">
        <v>667</v>
      </c>
      <c r="H84" s="162" t="s">
        <v>222</v>
      </c>
      <c r="I84" s="162">
        <v>30600</v>
      </c>
      <c r="J84" s="162"/>
      <c r="K84" s="162">
        <v>30600</v>
      </c>
      <c r="L84" s="162"/>
      <c r="M84" s="162"/>
      <c r="N84" s="162"/>
      <c r="O84" s="162"/>
      <c r="P84" s="162"/>
      <c r="Q84" s="162"/>
      <c r="R84" s="162">
        <v>1000</v>
      </c>
      <c r="S84" s="233" t="s">
        <v>659</v>
      </c>
      <c r="T84" s="162">
        <v>8000</v>
      </c>
      <c r="U84" s="233" t="s">
        <v>660</v>
      </c>
      <c r="V84" s="236" t="s">
        <v>46</v>
      </c>
      <c r="W84" s="162">
        <v>6</v>
      </c>
      <c r="X84" s="264">
        <v>35</v>
      </c>
      <c r="Y84" s="234"/>
      <c r="Z84" s="234"/>
      <c r="AA84" s="234"/>
      <c r="AB84" s="234"/>
      <c r="AC84" s="234"/>
      <c r="AD84" s="234" t="s">
        <v>668</v>
      </c>
      <c r="AE84" s="162" t="s">
        <v>669</v>
      </c>
      <c r="AF84" s="234" t="s">
        <v>40</v>
      </c>
      <c r="AG84" s="234" t="s">
        <v>663</v>
      </c>
      <c r="AH84" s="260" t="s">
        <v>664</v>
      </c>
      <c r="AI84" s="162" t="s">
        <v>465</v>
      </c>
      <c r="AJ84" s="162" t="s">
        <v>665</v>
      </c>
      <c r="AK84" s="260" t="s">
        <v>206</v>
      </c>
      <c r="AL84" s="162" t="s">
        <v>355</v>
      </c>
    </row>
    <row r="85" s="211" customFormat="1" ht="84.95" customHeight="1" spans="1:38">
      <c r="A85" s="162">
        <v>72</v>
      </c>
      <c r="B85" s="233" t="s">
        <v>670</v>
      </c>
      <c r="C85" s="233" t="s">
        <v>209</v>
      </c>
      <c r="D85" s="162" t="s">
        <v>392</v>
      </c>
      <c r="E85" s="162" t="s">
        <v>346</v>
      </c>
      <c r="F85" s="236" t="s">
        <v>40</v>
      </c>
      <c r="G85" s="233" t="s">
        <v>671</v>
      </c>
      <c r="H85" s="162" t="s">
        <v>222</v>
      </c>
      <c r="I85" s="162">
        <v>10700</v>
      </c>
      <c r="J85" s="162"/>
      <c r="K85" s="162">
        <v>10700</v>
      </c>
      <c r="L85" s="162"/>
      <c r="M85" s="162"/>
      <c r="N85" s="162"/>
      <c r="O85" s="162"/>
      <c r="P85" s="162"/>
      <c r="Q85" s="162"/>
      <c r="R85" s="162">
        <v>800</v>
      </c>
      <c r="S85" s="233" t="s">
        <v>672</v>
      </c>
      <c r="T85" s="162">
        <v>2000</v>
      </c>
      <c r="U85" s="233" t="s">
        <v>673</v>
      </c>
      <c r="V85" s="236" t="s">
        <v>46</v>
      </c>
      <c r="W85" s="245">
        <v>9</v>
      </c>
      <c r="X85" s="162">
        <v>16.56</v>
      </c>
      <c r="Y85" s="162"/>
      <c r="Z85" s="162"/>
      <c r="AA85" s="162"/>
      <c r="AB85" s="162"/>
      <c r="AC85" s="162"/>
      <c r="AD85" s="233" t="s">
        <v>674</v>
      </c>
      <c r="AE85" s="162" t="s">
        <v>675</v>
      </c>
      <c r="AF85" s="234" t="s">
        <v>40</v>
      </c>
      <c r="AG85" s="234" t="s">
        <v>663</v>
      </c>
      <c r="AH85" s="162" t="s">
        <v>664</v>
      </c>
      <c r="AI85" s="162" t="s">
        <v>465</v>
      </c>
      <c r="AJ85" s="162" t="s">
        <v>665</v>
      </c>
      <c r="AK85" s="260" t="s">
        <v>206</v>
      </c>
      <c r="AL85" s="162" t="s">
        <v>355</v>
      </c>
    </row>
    <row r="86" s="211" customFormat="1" ht="76.5" customHeight="1" spans="1:38">
      <c r="A86" s="162">
        <v>73</v>
      </c>
      <c r="B86" s="233" t="s">
        <v>676</v>
      </c>
      <c r="C86" s="233" t="s">
        <v>209</v>
      </c>
      <c r="D86" s="237" t="s">
        <v>392</v>
      </c>
      <c r="E86" s="162" t="s">
        <v>346</v>
      </c>
      <c r="F86" s="236" t="s">
        <v>40</v>
      </c>
      <c r="G86" s="233" t="s">
        <v>677</v>
      </c>
      <c r="H86" s="237" t="s">
        <v>368</v>
      </c>
      <c r="I86" s="162">
        <v>30200</v>
      </c>
      <c r="J86" s="162"/>
      <c r="K86" s="162">
        <v>30200</v>
      </c>
      <c r="L86" s="162"/>
      <c r="M86" s="162"/>
      <c r="N86" s="162"/>
      <c r="O86" s="162"/>
      <c r="P86" s="162"/>
      <c r="Q86" s="162"/>
      <c r="R86" s="162">
        <v>0</v>
      </c>
      <c r="S86" s="233" t="s">
        <v>678</v>
      </c>
      <c r="T86" s="162">
        <v>6000</v>
      </c>
      <c r="U86" s="233" t="s">
        <v>679</v>
      </c>
      <c r="V86" s="248" t="s">
        <v>46</v>
      </c>
      <c r="W86" s="245">
        <v>12</v>
      </c>
      <c r="X86" s="162">
        <v>58</v>
      </c>
      <c r="Y86" s="162">
        <v>58</v>
      </c>
      <c r="Z86" s="162"/>
      <c r="AA86" s="162"/>
      <c r="AB86" s="162"/>
      <c r="AC86" s="162"/>
      <c r="AD86" s="233" t="s">
        <v>680</v>
      </c>
      <c r="AE86" s="162" t="s">
        <v>681</v>
      </c>
      <c r="AF86" s="234" t="s">
        <v>40</v>
      </c>
      <c r="AG86" s="234" t="s">
        <v>463</v>
      </c>
      <c r="AH86" s="162" t="s">
        <v>664</v>
      </c>
      <c r="AI86" s="162" t="s">
        <v>465</v>
      </c>
      <c r="AJ86" s="162"/>
      <c r="AK86" s="260"/>
      <c r="AL86" s="162"/>
    </row>
    <row r="87" s="211" customFormat="1" ht="57.75" customHeight="1" spans="1:38">
      <c r="A87" s="162">
        <v>74</v>
      </c>
      <c r="B87" s="233" t="s">
        <v>96</v>
      </c>
      <c r="C87" s="233" t="s">
        <v>183</v>
      </c>
      <c r="D87" s="162" t="s">
        <v>272</v>
      </c>
      <c r="E87" s="234" t="s">
        <v>185</v>
      </c>
      <c r="F87" s="236" t="s">
        <v>43</v>
      </c>
      <c r="G87" s="233" t="s">
        <v>682</v>
      </c>
      <c r="H87" s="162" t="s">
        <v>276</v>
      </c>
      <c r="I87" s="162">
        <v>20000</v>
      </c>
      <c r="J87" s="162"/>
      <c r="K87" s="162"/>
      <c r="L87" s="162"/>
      <c r="M87" s="162"/>
      <c r="N87" s="162"/>
      <c r="O87" s="162"/>
      <c r="P87" s="162"/>
      <c r="Q87" s="162"/>
      <c r="R87" s="162">
        <v>17000</v>
      </c>
      <c r="S87" s="233"/>
      <c r="T87" s="162">
        <v>5000</v>
      </c>
      <c r="U87" s="233" t="s">
        <v>683</v>
      </c>
      <c r="V87" s="245" t="s">
        <v>46</v>
      </c>
      <c r="W87" s="245">
        <v>9</v>
      </c>
      <c r="X87" s="162"/>
      <c r="Y87" s="162"/>
      <c r="Z87" s="162"/>
      <c r="AA87" s="162"/>
      <c r="AB87" s="162"/>
      <c r="AC87" s="162"/>
      <c r="AD87" s="233" t="s">
        <v>684</v>
      </c>
      <c r="AE87" s="162" t="s">
        <v>685</v>
      </c>
      <c r="AF87" s="234" t="s">
        <v>43</v>
      </c>
      <c r="AG87" s="234" t="s">
        <v>686</v>
      </c>
      <c r="AH87" s="162" t="s">
        <v>687</v>
      </c>
      <c r="AI87" s="162" t="s">
        <v>688</v>
      </c>
      <c r="AJ87" s="162" t="s">
        <v>94</v>
      </c>
      <c r="AK87" s="260" t="s">
        <v>206</v>
      </c>
      <c r="AL87" s="162" t="s">
        <v>355</v>
      </c>
    </row>
    <row r="88" s="211" customFormat="1" ht="57.75" customHeight="1" spans="1:38">
      <c r="A88" s="162">
        <v>75</v>
      </c>
      <c r="B88" s="233" t="s">
        <v>689</v>
      </c>
      <c r="C88" s="233" t="s">
        <v>209</v>
      </c>
      <c r="D88" s="162" t="s">
        <v>272</v>
      </c>
      <c r="E88" s="234" t="s">
        <v>220</v>
      </c>
      <c r="F88" s="236" t="s">
        <v>43</v>
      </c>
      <c r="G88" s="233" t="s">
        <v>690</v>
      </c>
      <c r="H88" s="162" t="s">
        <v>222</v>
      </c>
      <c r="I88" s="162">
        <v>10200</v>
      </c>
      <c r="J88" s="162">
        <v>0</v>
      </c>
      <c r="K88" s="162">
        <v>10200</v>
      </c>
      <c r="L88" s="162">
        <v>0</v>
      </c>
      <c r="M88" s="162">
        <v>0</v>
      </c>
      <c r="N88" s="162">
        <v>0</v>
      </c>
      <c r="O88" s="162">
        <v>0</v>
      </c>
      <c r="P88" s="162" t="s">
        <v>385</v>
      </c>
      <c r="Q88" s="162" t="s">
        <v>224</v>
      </c>
      <c r="R88" s="162">
        <v>1000</v>
      </c>
      <c r="S88" s="233" t="s">
        <v>691</v>
      </c>
      <c r="T88" s="162">
        <v>3000</v>
      </c>
      <c r="U88" s="233" t="s">
        <v>692</v>
      </c>
      <c r="V88" s="245" t="s">
        <v>46</v>
      </c>
      <c r="W88" s="245">
        <v>12</v>
      </c>
      <c r="X88" s="162"/>
      <c r="Y88" s="162"/>
      <c r="Z88" s="162"/>
      <c r="AA88" s="162"/>
      <c r="AB88" s="162"/>
      <c r="AC88" s="162"/>
      <c r="AD88" s="233" t="s">
        <v>693</v>
      </c>
      <c r="AE88" s="162" t="s">
        <v>694</v>
      </c>
      <c r="AF88" s="234" t="s">
        <v>43</v>
      </c>
      <c r="AG88" s="234" t="s">
        <v>686</v>
      </c>
      <c r="AH88" s="162" t="s">
        <v>687</v>
      </c>
      <c r="AI88" s="162" t="s">
        <v>688</v>
      </c>
      <c r="AJ88" s="162"/>
      <c r="AK88" s="260"/>
      <c r="AL88" s="162"/>
    </row>
    <row r="89" s="211" customFormat="1" ht="57.75" customHeight="1" spans="1:38">
      <c r="A89" s="162">
        <v>76</v>
      </c>
      <c r="B89" s="233" t="s">
        <v>695</v>
      </c>
      <c r="C89" s="233" t="s">
        <v>209</v>
      </c>
      <c r="D89" s="162" t="s">
        <v>272</v>
      </c>
      <c r="E89" s="234" t="s">
        <v>346</v>
      </c>
      <c r="F89" s="236" t="s">
        <v>43</v>
      </c>
      <c r="G89" s="233" t="s">
        <v>696</v>
      </c>
      <c r="H89" s="162" t="s">
        <v>222</v>
      </c>
      <c r="I89" s="162">
        <v>30000</v>
      </c>
      <c r="J89" s="162">
        <v>0</v>
      </c>
      <c r="K89" s="162">
        <v>30000</v>
      </c>
      <c r="L89" s="162">
        <v>0</v>
      </c>
      <c r="M89" s="162">
        <v>0</v>
      </c>
      <c r="N89" s="162">
        <v>0</v>
      </c>
      <c r="O89" s="162">
        <v>0</v>
      </c>
      <c r="P89" s="162" t="s">
        <v>385</v>
      </c>
      <c r="Q89" s="162" t="s">
        <v>224</v>
      </c>
      <c r="R89" s="162">
        <v>3000</v>
      </c>
      <c r="S89" s="233" t="s">
        <v>697</v>
      </c>
      <c r="T89" s="162">
        <v>7000</v>
      </c>
      <c r="U89" s="233" t="s">
        <v>698</v>
      </c>
      <c r="V89" s="245" t="s">
        <v>46</v>
      </c>
      <c r="W89" s="245">
        <v>12</v>
      </c>
      <c r="X89" s="162">
        <v>26.67</v>
      </c>
      <c r="Y89" s="162"/>
      <c r="Z89" s="162"/>
      <c r="AA89" s="162"/>
      <c r="AB89" s="162"/>
      <c r="AC89" s="162"/>
      <c r="AD89" s="233" t="s">
        <v>699</v>
      </c>
      <c r="AE89" s="162" t="s">
        <v>700</v>
      </c>
      <c r="AF89" s="234" t="s">
        <v>43</v>
      </c>
      <c r="AG89" s="234" t="s">
        <v>686</v>
      </c>
      <c r="AH89" s="162" t="s">
        <v>701</v>
      </c>
      <c r="AI89" s="162" t="s">
        <v>688</v>
      </c>
      <c r="AJ89" s="162"/>
      <c r="AK89" s="260"/>
      <c r="AL89" s="162"/>
    </row>
    <row r="90" s="211" customFormat="1" ht="57.75" customHeight="1" spans="1:38">
      <c r="A90" s="162">
        <v>77</v>
      </c>
      <c r="B90" s="233" t="s">
        <v>702</v>
      </c>
      <c r="C90" s="233" t="s">
        <v>209</v>
      </c>
      <c r="D90" s="162" t="s">
        <v>184</v>
      </c>
      <c r="E90" s="234" t="s">
        <v>220</v>
      </c>
      <c r="F90" s="236" t="s">
        <v>43</v>
      </c>
      <c r="G90" s="233" t="s">
        <v>703</v>
      </c>
      <c r="H90" s="162" t="s">
        <v>222</v>
      </c>
      <c r="I90" s="162">
        <v>10000</v>
      </c>
      <c r="J90" s="162">
        <v>0</v>
      </c>
      <c r="K90" s="162">
        <v>10000</v>
      </c>
      <c r="L90" s="162">
        <v>0</v>
      </c>
      <c r="M90" s="162">
        <v>0</v>
      </c>
      <c r="N90" s="162">
        <v>0</v>
      </c>
      <c r="O90" s="162">
        <v>0</v>
      </c>
      <c r="P90" s="162" t="s">
        <v>385</v>
      </c>
      <c r="Q90" s="162" t="s">
        <v>224</v>
      </c>
      <c r="R90" s="162">
        <v>1000</v>
      </c>
      <c r="S90" s="233" t="s">
        <v>704</v>
      </c>
      <c r="T90" s="162">
        <v>3000</v>
      </c>
      <c r="U90" s="233" t="s">
        <v>705</v>
      </c>
      <c r="V90" s="245" t="s">
        <v>46</v>
      </c>
      <c r="W90" s="245" t="s">
        <v>46</v>
      </c>
      <c r="X90" s="162"/>
      <c r="Y90" s="162"/>
      <c r="Z90" s="162"/>
      <c r="AA90" s="162"/>
      <c r="AB90" s="162"/>
      <c r="AC90" s="162"/>
      <c r="AD90" s="233" t="s">
        <v>706</v>
      </c>
      <c r="AE90" s="162" t="s">
        <v>707</v>
      </c>
      <c r="AF90" s="234" t="s">
        <v>43</v>
      </c>
      <c r="AG90" s="234" t="s">
        <v>686</v>
      </c>
      <c r="AH90" s="162" t="s">
        <v>687</v>
      </c>
      <c r="AI90" s="162" t="s">
        <v>688</v>
      </c>
      <c r="AJ90" s="162"/>
      <c r="AK90" s="260"/>
      <c r="AL90" s="162"/>
    </row>
    <row r="91" s="211" customFormat="1" ht="84" customHeight="1" spans="1:38">
      <c r="A91" s="162">
        <v>78</v>
      </c>
      <c r="B91" s="233" t="s">
        <v>708</v>
      </c>
      <c r="C91" s="233" t="s">
        <v>209</v>
      </c>
      <c r="D91" s="162" t="s">
        <v>272</v>
      </c>
      <c r="E91" s="234" t="s">
        <v>211</v>
      </c>
      <c r="F91" s="236" t="s">
        <v>41</v>
      </c>
      <c r="G91" s="233" t="s">
        <v>709</v>
      </c>
      <c r="H91" s="162" t="s">
        <v>311</v>
      </c>
      <c r="I91" s="162">
        <v>2982</v>
      </c>
      <c r="J91" s="162">
        <v>2982</v>
      </c>
      <c r="K91" s="162">
        <v>0</v>
      </c>
      <c r="L91" s="162">
        <v>0</v>
      </c>
      <c r="M91" s="162">
        <v>0</v>
      </c>
      <c r="N91" s="162">
        <v>0</v>
      </c>
      <c r="O91" s="162">
        <v>0</v>
      </c>
      <c r="P91" s="162" t="s">
        <v>172</v>
      </c>
      <c r="Q91" s="162" t="s">
        <v>172</v>
      </c>
      <c r="R91" s="162">
        <v>0</v>
      </c>
      <c r="S91" s="233" t="s">
        <v>710</v>
      </c>
      <c r="T91" s="162">
        <v>2982</v>
      </c>
      <c r="U91" s="233" t="s">
        <v>711</v>
      </c>
      <c r="V91" s="245" t="s">
        <v>46</v>
      </c>
      <c r="W91" s="245">
        <v>10</v>
      </c>
      <c r="X91" s="162">
        <v>0</v>
      </c>
      <c r="Y91" s="162">
        <v>0</v>
      </c>
      <c r="Z91" s="162">
        <v>0</v>
      </c>
      <c r="AA91" s="162">
        <v>0</v>
      </c>
      <c r="AB91" s="162">
        <v>0</v>
      </c>
      <c r="AC91" s="162">
        <v>0</v>
      </c>
      <c r="AD91" s="233" t="s">
        <v>712</v>
      </c>
      <c r="AE91" s="162" t="s">
        <v>713</v>
      </c>
      <c r="AF91" s="234" t="s">
        <v>41</v>
      </c>
      <c r="AG91" s="234" t="s">
        <v>714</v>
      </c>
      <c r="AH91" s="162" t="s">
        <v>715</v>
      </c>
      <c r="AI91" s="162" t="s">
        <v>716</v>
      </c>
      <c r="AJ91" s="162"/>
      <c r="AK91" s="260"/>
      <c r="AL91" s="162"/>
    </row>
    <row r="92" s="211" customFormat="1" ht="72.75" customHeight="1" spans="1:38">
      <c r="A92" s="162">
        <v>79</v>
      </c>
      <c r="B92" s="233" t="s">
        <v>717</v>
      </c>
      <c r="C92" s="233" t="s">
        <v>209</v>
      </c>
      <c r="D92" s="162" t="s">
        <v>272</v>
      </c>
      <c r="E92" s="234" t="s">
        <v>211</v>
      </c>
      <c r="F92" s="236" t="s">
        <v>41</v>
      </c>
      <c r="G92" s="233" t="s">
        <v>718</v>
      </c>
      <c r="H92" s="162" t="s">
        <v>311</v>
      </c>
      <c r="I92" s="162">
        <v>4470</v>
      </c>
      <c r="J92" s="162">
        <v>4469.5</v>
      </c>
      <c r="K92" s="162">
        <v>0</v>
      </c>
      <c r="L92" s="162">
        <v>0</v>
      </c>
      <c r="M92" s="162">
        <v>0</v>
      </c>
      <c r="N92" s="162">
        <v>0</v>
      </c>
      <c r="O92" s="162">
        <v>0</v>
      </c>
      <c r="P92" s="162" t="s">
        <v>172</v>
      </c>
      <c r="Q92" s="162" t="s">
        <v>172</v>
      </c>
      <c r="R92" s="162">
        <v>0</v>
      </c>
      <c r="S92" s="233" t="s">
        <v>719</v>
      </c>
      <c r="T92" s="162">
        <v>4470</v>
      </c>
      <c r="U92" s="233" t="s">
        <v>720</v>
      </c>
      <c r="V92" s="245" t="s">
        <v>46</v>
      </c>
      <c r="W92" s="245">
        <v>10</v>
      </c>
      <c r="X92" s="162">
        <v>0</v>
      </c>
      <c r="Y92" s="162">
        <v>0</v>
      </c>
      <c r="Z92" s="162">
        <v>0</v>
      </c>
      <c r="AA92" s="162">
        <v>0</v>
      </c>
      <c r="AB92" s="162">
        <v>0</v>
      </c>
      <c r="AC92" s="162">
        <v>0</v>
      </c>
      <c r="AD92" s="233" t="s">
        <v>712</v>
      </c>
      <c r="AE92" s="162" t="s">
        <v>713</v>
      </c>
      <c r="AF92" s="234" t="s">
        <v>41</v>
      </c>
      <c r="AG92" s="234" t="s">
        <v>714</v>
      </c>
      <c r="AH92" s="162" t="s">
        <v>715</v>
      </c>
      <c r="AI92" s="162" t="s">
        <v>716</v>
      </c>
      <c r="AJ92" s="162"/>
      <c r="AK92" s="260"/>
      <c r="AL92" s="162"/>
    </row>
    <row r="93" s="211" customFormat="1" ht="120.75" customHeight="1" spans="1:38">
      <c r="A93" s="162">
        <v>80</v>
      </c>
      <c r="B93" s="233" t="s">
        <v>721</v>
      </c>
      <c r="C93" s="233" t="s">
        <v>209</v>
      </c>
      <c r="D93" s="162" t="s">
        <v>272</v>
      </c>
      <c r="E93" s="234" t="s">
        <v>211</v>
      </c>
      <c r="F93" s="236" t="s">
        <v>41</v>
      </c>
      <c r="G93" s="233" t="s">
        <v>722</v>
      </c>
      <c r="H93" s="162" t="s">
        <v>311</v>
      </c>
      <c r="I93" s="162">
        <v>2975</v>
      </c>
      <c r="J93" s="162">
        <v>2974.8093</v>
      </c>
      <c r="K93" s="162">
        <v>0</v>
      </c>
      <c r="L93" s="162">
        <v>0</v>
      </c>
      <c r="M93" s="162">
        <v>0</v>
      </c>
      <c r="N93" s="162">
        <v>0</v>
      </c>
      <c r="O93" s="162">
        <v>0</v>
      </c>
      <c r="P93" s="162" t="s">
        <v>172</v>
      </c>
      <c r="Q93" s="162" t="s">
        <v>172</v>
      </c>
      <c r="R93" s="162">
        <v>1500</v>
      </c>
      <c r="S93" s="233" t="s">
        <v>723</v>
      </c>
      <c r="T93" s="162">
        <v>1475</v>
      </c>
      <c r="U93" s="233" t="s">
        <v>724</v>
      </c>
      <c r="V93" s="245" t="s">
        <v>46</v>
      </c>
      <c r="W93" s="245">
        <v>9</v>
      </c>
      <c r="X93" s="162">
        <v>187.82</v>
      </c>
      <c r="Y93" s="162">
        <v>188</v>
      </c>
      <c r="Z93" s="162">
        <v>0</v>
      </c>
      <c r="AA93" s="162">
        <v>0</v>
      </c>
      <c r="AB93" s="162">
        <v>0</v>
      </c>
      <c r="AC93" s="162">
        <v>0</v>
      </c>
      <c r="AD93" s="233" t="s">
        <v>712</v>
      </c>
      <c r="AE93" s="162" t="s">
        <v>713</v>
      </c>
      <c r="AF93" s="234" t="s">
        <v>41</v>
      </c>
      <c r="AG93" s="234" t="s">
        <v>714</v>
      </c>
      <c r="AH93" s="162" t="s">
        <v>715</v>
      </c>
      <c r="AI93" s="162" t="s">
        <v>716</v>
      </c>
      <c r="AJ93" s="162"/>
      <c r="AK93" s="260"/>
      <c r="AL93" s="162"/>
    </row>
    <row r="94" s="211" customFormat="1" ht="108" customHeight="1" spans="1:38">
      <c r="A94" s="162">
        <v>81</v>
      </c>
      <c r="B94" s="233" t="s">
        <v>725</v>
      </c>
      <c r="C94" s="233" t="s">
        <v>209</v>
      </c>
      <c r="D94" s="162" t="s">
        <v>210</v>
      </c>
      <c r="E94" s="162" t="s">
        <v>346</v>
      </c>
      <c r="F94" s="236" t="s">
        <v>44</v>
      </c>
      <c r="G94" s="233" t="s">
        <v>726</v>
      </c>
      <c r="H94" s="162" t="s">
        <v>300</v>
      </c>
      <c r="I94" s="162">
        <v>10000</v>
      </c>
      <c r="J94" s="162">
        <v>0</v>
      </c>
      <c r="K94" s="162">
        <v>10000</v>
      </c>
      <c r="L94" s="162">
        <v>0</v>
      </c>
      <c r="M94" s="162">
        <v>0</v>
      </c>
      <c r="N94" s="162">
        <v>0</v>
      </c>
      <c r="O94" s="162">
        <v>0</v>
      </c>
      <c r="P94" s="162" t="s">
        <v>385</v>
      </c>
      <c r="Q94" s="162" t="s">
        <v>172</v>
      </c>
      <c r="R94" s="162">
        <v>0</v>
      </c>
      <c r="S94" s="233" t="s">
        <v>727</v>
      </c>
      <c r="T94" s="162">
        <v>3000</v>
      </c>
      <c r="U94" s="233" t="s">
        <v>728</v>
      </c>
      <c r="V94" s="236" t="s">
        <v>302</v>
      </c>
      <c r="W94" s="245" t="s">
        <v>46</v>
      </c>
      <c r="X94" s="162">
        <v>40</v>
      </c>
      <c r="Y94" s="162">
        <v>10</v>
      </c>
      <c r="Z94" s="162">
        <v>0</v>
      </c>
      <c r="AA94" s="162">
        <v>0</v>
      </c>
      <c r="AB94" s="162">
        <v>0</v>
      </c>
      <c r="AC94" s="162">
        <v>0</v>
      </c>
      <c r="AD94" s="233" t="s">
        <v>729</v>
      </c>
      <c r="AE94" s="162" t="s">
        <v>730</v>
      </c>
      <c r="AF94" s="234" t="s">
        <v>44</v>
      </c>
      <c r="AG94" s="234" t="s">
        <v>731</v>
      </c>
      <c r="AH94" s="162" t="s">
        <v>732</v>
      </c>
      <c r="AI94" s="162" t="s">
        <v>733</v>
      </c>
      <c r="AJ94" s="162" t="s">
        <v>734</v>
      </c>
      <c r="AK94" s="260" t="s">
        <v>206</v>
      </c>
      <c r="AL94" s="162" t="s">
        <v>355</v>
      </c>
    </row>
    <row r="95" s="211" customFormat="1" ht="82.5" customHeight="1" spans="1:38">
      <c r="A95" s="162">
        <v>82</v>
      </c>
      <c r="B95" s="233" t="s">
        <v>735</v>
      </c>
      <c r="C95" s="233" t="s">
        <v>209</v>
      </c>
      <c r="D95" s="162" t="s">
        <v>272</v>
      </c>
      <c r="E95" s="234" t="s">
        <v>346</v>
      </c>
      <c r="F95" s="236" t="s">
        <v>44</v>
      </c>
      <c r="G95" s="233" t="s">
        <v>736</v>
      </c>
      <c r="H95" s="162" t="s">
        <v>222</v>
      </c>
      <c r="I95" s="162">
        <v>8000</v>
      </c>
      <c r="J95" s="162">
        <v>0</v>
      </c>
      <c r="K95" s="162">
        <v>8000</v>
      </c>
      <c r="L95" s="162">
        <v>0</v>
      </c>
      <c r="M95" s="162">
        <v>0</v>
      </c>
      <c r="N95" s="162">
        <v>0</v>
      </c>
      <c r="O95" s="162">
        <v>0</v>
      </c>
      <c r="P95" s="162" t="s">
        <v>385</v>
      </c>
      <c r="Q95" s="162" t="s">
        <v>172</v>
      </c>
      <c r="R95" s="162">
        <v>2000</v>
      </c>
      <c r="S95" s="233" t="s">
        <v>737</v>
      </c>
      <c r="T95" s="162">
        <v>2000</v>
      </c>
      <c r="U95" s="233" t="s">
        <v>738</v>
      </c>
      <c r="V95" s="245" t="s">
        <v>46</v>
      </c>
      <c r="W95" s="245">
        <v>12</v>
      </c>
      <c r="X95" s="162">
        <v>15</v>
      </c>
      <c r="Y95" s="162">
        <v>13</v>
      </c>
      <c r="Z95" s="162">
        <v>0</v>
      </c>
      <c r="AA95" s="162">
        <v>0</v>
      </c>
      <c r="AB95" s="162">
        <v>0</v>
      </c>
      <c r="AC95" s="162">
        <v>0</v>
      </c>
      <c r="AD95" s="233" t="s">
        <v>739</v>
      </c>
      <c r="AE95" s="162" t="s">
        <v>740</v>
      </c>
      <c r="AF95" s="234" t="s">
        <v>44</v>
      </c>
      <c r="AG95" s="234" t="s">
        <v>731</v>
      </c>
      <c r="AH95" s="162" t="s">
        <v>741</v>
      </c>
      <c r="AI95" s="162" t="s">
        <v>733</v>
      </c>
      <c r="AJ95" s="162" t="s">
        <v>734</v>
      </c>
      <c r="AK95" s="260"/>
      <c r="AL95" s="162"/>
    </row>
    <row r="96" s="211" customFormat="1" ht="23.25" customHeight="1" spans="1:38">
      <c r="A96" s="232" t="s">
        <v>742</v>
      </c>
      <c r="B96" s="232"/>
      <c r="C96" s="232"/>
      <c r="D96" s="232"/>
      <c r="E96" s="232"/>
      <c r="F96" s="232"/>
      <c r="G96" s="232"/>
      <c r="H96" s="162"/>
      <c r="I96" s="240">
        <f>SUM(I97:I109)</f>
        <v>741700</v>
      </c>
      <c r="J96" s="162"/>
      <c r="K96" s="162"/>
      <c r="L96" s="162"/>
      <c r="M96" s="162"/>
      <c r="N96" s="162"/>
      <c r="O96" s="162"/>
      <c r="P96" s="162"/>
      <c r="Q96" s="162"/>
      <c r="R96" s="240">
        <f>SUM(R97:R109)</f>
        <v>116630.4</v>
      </c>
      <c r="S96" s="240">
        <f>SUM(S97:S109)</f>
        <v>0</v>
      </c>
      <c r="T96" s="240">
        <f>SUM(T97:T109)</f>
        <v>126600</v>
      </c>
      <c r="U96" s="233"/>
      <c r="V96" s="162"/>
      <c r="W96" s="162"/>
      <c r="X96" s="162"/>
      <c r="Y96" s="162"/>
      <c r="Z96" s="162"/>
      <c r="AA96" s="162"/>
      <c r="AB96" s="162"/>
      <c r="AC96" s="162"/>
      <c r="AD96" s="233"/>
      <c r="AE96" s="162"/>
      <c r="AF96" s="162"/>
      <c r="AG96" s="162"/>
      <c r="AH96" s="162"/>
      <c r="AI96" s="162"/>
      <c r="AJ96" s="162"/>
      <c r="AK96" s="162"/>
      <c r="AL96" s="162"/>
    </row>
    <row r="97" s="211" customFormat="1" ht="59.25" customHeight="1" spans="1:38">
      <c r="A97" s="162">
        <v>83</v>
      </c>
      <c r="B97" s="233" t="s">
        <v>743</v>
      </c>
      <c r="C97" s="233" t="s">
        <v>183</v>
      </c>
      <c r="D97" s="162" t="s">
        <v>184</v>
      </c>
      <c r="E97" s="234" t="s">
        <v>185</v>
      </c>
      <c r="F97" s="235" t="s">
        <v>39</v>
      </c>
      <c r="G97" s="233" t="s">
        <v>744</v>
      </c>
      <c r="H97" s="162" t="s">
        <v>239</v>
      </c>
      <c r="I97" s="162">
        <v>72080</v>
      </c>
      <c r="J97" s="162"/>
      <c r="K97" s="162"/>
      <c r="L97" s="162"/>
      <c r="M97" s="162"/>
      <c r="N97" s="162"/>
      <c r="O97" s="162"/>
      <c r="P97" s="162"/>
      <c r="Q97" s="162"/>
      <c r="R97" s="162">
        <v>26000</v>
      </c>
      <c r="S97" s="233"/>
      <c r="T97" s="162">
        <v>20000</v>
      </c>
      <c r="U97" s="233" t="s">
        <v>745</v>
      </c>
      <c r="V97" s="236" t="s">
        <v>46</v>
      </c>
      <c r="W97" s="162" t="s">
        <v>46</v>
      </c>
      <c r="X97" s="162"/>
      <c r="Y97" s="162"/>
      <c r="Z97" s="162"/>
      <c r="AA97" s="162"/>
      <c r="AB97" s="162"/>
      <c r="AC97" s="162"/>
      <c r="AD97" s="233" t="s">
        <v>746</v>
      </c>
      <c r="AE97" s="162" t="s">
        <v>747</v>
      </c>
      <c r="AF97" s="233" t="s">
        <v>50</v>
      </c>
      <c r="AG97" s="233" t="s">
        <v>748</v>
      </c>
      <c r="AH97" s="162" t="s">
        <v>748</v>
      </c>
      <c r="AI97" s="162" t="s">
        <v>749</v>
      </c>
      <c r="AJ97" s="162" t="s">
        <v>750</v>
      </c>
      <c r="AK97" s="162" t="s">
        <v>194</v>
      </c>
      <c r="AL97" s="162" t="s">
        <v>195</v>
      </c>
    </row>
    <row r="98" s="211" customFormat="1" ht="126.75" customHeight="1" spans="1:38">
      <c r="A98" s="162">
        <v>84</v>
      </c>
      <c r="B98" s="233" t="s">
        <v>751</v>
      </c>
      <c r="C98" s="233" t="s">
        <v>209</v>
      </c>
      <c r="D98" s="162" t="s">
        <v>392</v>
      </c>
      <c r="E98" s="162" t="s">
        <v>197</v>
      </c>
      <c r="F98" s="162" t="s">
        <v>38</v>
      </c>
      <c r="G98" s="233" t="s">
        <v>752</v>
      </c>
      <c r="H98" s="162" t="s">
        <v>199</v>
      </c>
      <c r="I98" s="162">
        <v>33000</v>
      </c>
      <c r="J98" s="162">
        <v>0</v>
      </c>
      <c r="K98" s="162">
        <v>33000</v>
      </c>
      <c r="L98" s="162">
        <v>0</v>
      </c>
      <c r="M98" s="162"/>
      <c r="N98" s="162"/>
      <c r="O98" s="162"/>
      <c r="P98" s="162"/>
      <c r="Q98" s="162"/>
      <c r="R98" s="162">
        <v>1000</v>
      </c>
      <c r="S98" s="233" t="s">
        <v>753</v>
      </c>
      <c r="T98" s="162">
        <v>14000</v>
      </c>
      <c r="U98" s="233" t="s">
        <v>754</v>
      </c>
      <c r="V98" s="162" t="s">
        <v>46</v>
      </c>
      <c r="W98" s="162">
        <v>12</v>
      </c>
      <c r="X98" s="264">
        <v>36</v>
      </c>
      <c r="Y98" s="234">
        <v>0</v>
      </c>
      <c r="Z98" s="234">
        <v>0</v>
      </c>
      <c r="AA98" s="234">
        <v>0</v>
      </c>
      <c r="AB98" s="234">
        <v>0</v>
      </c>
      <c r="AC98" s="234">
        <v>0</v>
      </c>
      <c r="AD98" s="233" t="s">
        <v>755</v>
      </c>
      <c r="AE98" s="162" t="s">
        <v>756</v>
      </c>
      <c r="AF98" s="234" t="s">
        <v>38</v>
      </c>
      <c r="AG98" s="234" t="s">
        <v>757</v>
      </c>
      <c r="AH98" s="162" t="s">
        <v>758</v>
      </c>
      <c r="AI98" s="162" t="s">
        <v>759</v>
      </c>
      <c r="AJ98" s="162" t="s">
        <v>100</v>
      </c>
      <c r="AK98" s="260" t="s">
        <v>206</v>
      </c>
      <c r="AL98" s="162" t="s">
        <v>355</v>
      </c>
    </row>
    <row r="99" s="211" customFormat="1" ht="133.5" customHeight="1" spans="1:38">
      <c r="A99" s="162">
        <v>85</v>
      </c>
      <c r="B99" s="233" t="s">
        <v>760</v>
      </c>
      <c r="C99" s="233" t="s">
        <v>209</v>
      </c>
      <c r="D99" s="162" t="s">
        <v>392</v>
      </c>
      <c r="E99" s="162" t="s">
        <v>197</v>
      </c>
      <c r="F99" s="162" t="s">
        <v>38</v>
      </c>
      <c r="G99" s="233" t="s">
        <v>761</v>
      </c>
      <c r="H99" s="162" t="s">
        <v>368</v>
      </c>
      <c r="I99" s="162">
        <v>13000</v>
      </c>
      <c r="J99" s="162">
        <v>0</v>
      </c>
      <c r="K99" s="162">
        <v>13000</v>
      </c>
      <c r="L99" s="162">
        <v>0</v>
      </c>
      <c r="M99" s="162"/>
      <c r="N99" s="162"/>
      <c r="O99" s="162"/>
      <c r="P99" s="162"/>
      <c r="Q99" s="162"/>
      <c r="R99" s="162">
        <v>800</v>
      </c>
      <c r="S99" s="233" t="s">
        <v>762</v>
      </c>
      <c r="T99" s="162">
        <v>4500</v>
      </c>
      <c r="U99" s="233" t="s">
        <v>763</v>
      </c>
      <c r="V99" s="162" t="s">
        <v>46</v>
      </c>
      <c r="W99" s="162">
        <v>12</v>
      </c>
      <c r="X99" s="162">
        <v>200</v>
      </c>
      <c r="Y99" s="234">
        <v>0</v>
      </c>
      <c r="Z99" s="234">
        <v>0</v>
      </c>
      <c r="AA99" s="234">
        <v>0</v>
      </c>
      <c r="AB99" s="234">
        <v>0</v>
      </c>
      <c r="AC99" s="234">
        <v>0</v>
      </c>
      <c r="AD99" s="233" t="s">
        <v>764</v>
      </c>
      <c r="AE99" s="162" t="s">
        <v>765</v>
      </c>
      <c r="AF99" s="234" t="s">
        <v>38</v>
      </c>
      <c r="AG99" s="234"/>
      <c r="AH99" s="260"/>
      <c r="AI99" s="162" t="s">
        <v>759</v>
      </c>
      <c r="AJ99" s="162" t="s">
        <v>100</v>
      </c>
      <c r="AK99" s="233"/>
      <c r="AL99" s="162" t="s">
        <v>355</v>
      </c>
    </row>
    <row r="100" s="211" customFormat="1" ht="123.75" customHeight="1" spans="1:38">
      <c r="A100" s="162">
        <v>86</v>
      </c>
      <c r="B100" s="233" t="s">
        <v>766</v>
      </c>
      <c r="C100" s="233" t="s">
        <v>209</v>
      </c>
      <c r="D100" s="162" t="s">
        <v>392</v>
      </c>
      <c r="E100" s="162" t="s">
        <v>346</v>
      </c>
      <c r="F100" s="162" t="s">
        <v>38</v>
      </c>
      <c r="G100" s="233" t="s">
        <v>767</v>
      </c>
      <c r="H100" s="162" t="s">
        <v>199</v>
      </c>
      <c r="I100" s="162">
        <v>10320</v>
      </c>
      <c r="J100" s="162">
        <v>0</v>
      </c>
      <c r="K100" s="162">
        <v>10320</v>
      </c>
      <c r="L100" s="162">
        <v>0</v>
      </c>
      <c r="M100" s="162"/>
      <c r="N100" s="162"/>
      <c r="O100" s="162"/>
      <c r="P100" s="162"/>
      <c r="Q100" s="162"/>
      <c r="R100" s="162">
        <v>1000</v>
      </c>
      <c r="S100" s="233" t="s">
        <v>768</v>
      </c>
      <c r="T100" s="162">
        <v>6000</v>
      </c>
      <c r="U100" s="233" t="s">
        <v>769</v>
      </c>
      <c r="V100" s="162" t="s">
        <v>46</v>
      </c>
      <c r="W100" s="162">
        <v>9</v>
      </c>
      <c r="X100" s="162">
        <v>50</v>
      </c>
      <c r="Y100" s="234">
        <v>0</v>
      </c>
      <c r="Z100" s="234">
        <v>0</v>
      </c>
      <c r="AA100" s="234">
        <v>0</v>
      </c>
      <c r="AB100" s="234">
        <v>0</v>
      </c>
      <c r="AC100" s="234">
        <v>0</v>
      </c>
      <c r="AD100" s="233" t="s">
        <v>770</v>
      </c>
      <c r="AE100" s="162" t="s">
        <v>771</v>
      </c>
      <c r="AF100" s="234" t="s">
        <v>38</v>
      </c>
      <c r="AG100" s="234"/>
      <c r="AH100" s="260"/>
      <c r="AI100" s="162" t="s">
        <v>759</v>
      </c>
      <c r="AJ100" s="162" t="s">
        <v>100</v>
      </c>
      <c r="AK100" s="260" t="s">
        <v>206</v>
      </c>
      <c r="AL100" s="162" t="s">
        <v>355</v>
      </c>
    </row>
    <row r="101" s="211" customFormat="1" ht="52.5" customHeight="1" spans="1:38">
      <c r="A101" s="162">
        <v>87</v>
      </c>
      <c r="B101" s="233" t="s">
        <v>772</v>
      </c>
      <c r="C101" s="233" t="s">
        <v>183</v>
      </c>
      <c r="D101" s="237" t="s">
        <v>773</v>
      </c>
      <c r="E101" s="162" t="s">
        <v>185</v>
      </c>
      <c r="F101" s="162" t="s">
        <v>38</v>
      </c>
      <c r="G101" s="233" t="s">
        <v>774</v>
      </c>
      <c r="H101" s="162" t="s">
        <v>276</v>
      </c>
      <c r="I101" s="162">
        <v>134100</v>
      </c>
      <c r="J101" s="162"/>
      <c r="K101" s="162"/>
      <c r="L101" s="162"/>
      <c r="M101" s="162"/>
      <c r="N101" s="162"/>
      <c r="O101" s="162"/>
      <c r="P101" s="162"/>
      <c r="Q101" s="162"/>
      <c r="R101" s="162">
        <v>50000</v>
      </c>
      <c r="S101" s="233"/>
      <c r="T101" s="162">
        <v>34100</v>
      </c>
      <c r="U101" s="233" t="s">
        <v>775</v>
      </c>
      <c r="V101" s="162" t="s">
        <v>46</v>
      </c>
      <c r="W101" s="162">
        <v>12</v>
      </c>
      <c r="X101" s="234"/>
      <c r="Y101" s="234"/>
      <c r="Z101" s="234"/>
      <c r="AA101" s="234"/>
      <c r="AB101" s="234"/>
      <c r="AC101" s="234"/>
      <c r="AD101" s="233" t="s">
        <v>776</v>
      </c>
      <c r="AE101" s="233" t="s">
        <v>777</v>
      </c>
      <c r="AF101" s="233" t="s">
        <v>38</v>
      </c>
      <c r="AG101" s="233"/>
      <c r="AH101" s="162"/>
      <c r="AI101" s="162" t="s">
        <v>759</v>
      </c>
      <c r="AJ101" s="162" t="s">
        <v>82</v>
      </c>
      <c r="AK101" s="260" t="s">
        <v>206</v>
      </c>
      <c r="AL101" s="162" t="s">
        <v>355</v>
      </c>
    </row>
    <row r="102" s="211" customFormat="1" ht="96" spans="1:38">
      <c r="A102" s="162">
        <v>88</v>
      </c>
      <c r="B102" s="233" t="s">
        <v>778</v>
      </c>
      <c r="C102" s="233" t="s">
        <v>209</v>
      </c>
      <c r="D102" s="162" t="s">
        <v>184</v>
      </c>
      <c r="E102" s="162" t="s">
        <v>197</v>
      </c>
      <c r="F102" s="162" t="s">
        <v>38</v>
      </c>
      <c r="G102" s="233" t="s">
        <v>779</v>
      </c>
      <c r="H102" s="162" t="s">
        <v>368</v>
      </c>
      <c r="I102" s="162">
        <v>18800</v>
      </c>
      <c r="J102" s="162">
        <v>0</v>
      </c>
      <c r="K102" s="162">
        <v>18800</v>
      </c>
      <c r="L102" s="162">
        <v>0</v>
      </c>
      <c r="M102" s="162">
        <v>0</v>
      </c>
      <c r="N102" s="162"/>
      <c r="O102" s="162"/>
      <c r="P102" s="162"/>
      <c r="Q102" s="162"/>
      <c r="R102" s="162">
        <v>3500</v>
      </c>
      <c r="S102" s="233" t="s">
        <v>780</v>
      </c>
      <c r="T102" s="162">
        <v>6000</v>
      </c>
      <c r="U102" s="233" t="s">
        <v>781</v>
      </c>
      <c r="V102" s="162" t="s">
        <v>46</v>
      </c>
      <c r="W102" s="162" t="s">
        <v>46</v>
      </c>
      <c r="X102" s="234">
        <v>1</v>
      </c>
      <c r="Y102" s="234">
        <v>12</v>
      </c>
      <c r="Z102" s="234">
        <v>60</v>
      </c>
      <c r="AA102" s="234"/>
      <c r="AB102" s="234"/>
      <c r="AC102" s="234"/>
      <c r="AD102" s="233" t="s">
        <v>782</v>
      </c>
      <c r="AE102" s="233" t="s">
        <v>783</v>
      </c>
      <c r="AF102" s="233" t="s">
        <v>38</v>
      </c>
      <c r="AG102" s="233"/>
      <c r="AH102" s="162"/>
      <c r="AI102" s="162" t="s">
        <v>759</v>
      </c>
      <c r="AJ102" s="162" t="s">
        <v>100</v>
      </c>
      <c r="AK102" s="162"/>
      <c r="AL102" s="162" t="s">
        <v>355</v>
      </c>
    </row>
    <row r="103" s="211" customFormat="1" ht="75.75" customHeight="1" spans="1:38">
      <c r="A103" s="162">
        <v>89</v>
      </c>
      <c r="B103" s="233" t="s">
        <v>784</v>
      </c>
      <c r="C103" s="233" t="s">
        <v>209</v>
      </c>
      <c r="D103" s="162" t="s">
        <v>184</v>
      </c>
      <c r="E103" s="162" t="s">
        <v>197</v>
      </c>
      <c r="F103" s="162" t="s">
        <v>38</v>
      </c>
      <c r="G103" s="233" t="s">
        <v>785</v>
      </c>
      <c r="H103" s="162" t="s">
        <v>368</v>
      </c>
      <c r="I103" s="162">
        <v>19600</v>
      </c>
      <c r="J103" s="162">
        <v>0</v>
      </c>
      <c r="K103" s="162">
        <v>19600</v>
      </c>
      <c r="L103" s="162">
        <v>0</v>
      </c>
      <c r="M103" s="162">
        <v>0</v>
      </c>
      <c r="N103" s="162"/>
      <c r="O103" s="162"/>
      <c r="P103" s="162"/>
      <c r="Q103" s="162"/>
      <c r="R103" s="162">
        <v>2000</v>
      </c>
      <c r="S103" s="233" t="s">
        <v>786</v>
      </c>
      <c r="T103" s="162">
        <v>7000</v>
      </c>
      <c r="U103" s="233" t="s">
        <v>787</v>
      </c>
      <c r="V103" s="162" t="s">
        <v>46</v>
      </c>
      <c r="W103" s="162" t="s">
        <v>46</v>
      </c>
      <c r="X103" s="234">
        <v>1</v>
      </c>
      <c r="Y103" s="234">
        <v>12</v>
      </c>
      <c r="Z103" s="234">
        <v>180</v>
      </c>
      <c r="AA103" s="234"/>
      <c r="AB103" s="234"/>
      <c r="AC103" s="234"/>
      <c r="AD103" s="233" t="s">
        <v>788</v>
      </c>
      <c r="AE103" s="233" t="s">
        <v>789</v>
      </c>
      <c r="AF103" s="233" t="s">
        <v>38</v>
      </c>
      <c r="AG103" s="233"/>
      <c r="AH103" s="162"/>
      <c r="AI103" s="162" t="s">
        <v>759</v>
      </c>
      <c r="AJ103" s="162" t="s">
        <v>100</v>
      </c>
      <c r="AK103" s="162"/>
      <c r="AL103" s="162" t="s">
        <v>355</v>
      </c>
    </row>
    <row r="104" s="211" customFormat="1" ht="74.25" customHeight="1" spans="1:38">
      <c r="A104" s="162">
        <v>90</v>
      </c>
      <c r="B104" s="238" t="s">
        <v>101</v>
      </c>
      <c r="C104" s="238" t="s">
        <v>183</v>
      </c>
      <c r="D104" s="162" t="s">
        <v>184</v>
      </c>
      <c r="E104" s="162" t="s">
        <v>197</v>
      </c>
      <c r="F104" s="162" t="s">
        <v>37</v>
      </c>
      <c r="G104" s="233" t="s">
        <v>790</v>
      </c>
      <c r="H104" s="241" t="s">
        <v>239</v>
      </c>
      <c r="I104" s="241">
        <v>300000</v>
      </c>
      <c r="J104" s="162"/>
      <c r="K104" s="236"/>
      <c r="L104" s="162"/>
      <c r="M104" s="162"/>
      <c r="N104" s="162"/>
      <c r="O104" s="162"/>
      <c r="P104" s="162"/>
      <c r="Q104" s="162"/>
      <c r="R104" s="162">
        <v>8000</v>
      </c>
      <c r="S104" s="233"/>
      <c r="T104" s="162">
        <v>10000</v>
      </c>
      <c r="U104" s="233" t="s">
        <v>791</v>
      </c>
      <c r="V104" s="162" t="s">
        <v>46</v>
      </c>
      <c r="W104" s="162" t="s">
        <v>46</v>
      </c>
      <c r="X104" s="234"/>
      <c r="Y104" s="234"/>
      <c r="Z104" s="234"/>
      <c r="AA104" s="234"/>
      <c r="AB104" s="234"/>
      <c r="AC104" s="234"/>
      <c r="AD104" s="233" t="s">
        <v>792</v>
      </c>
      <c r="AE104" s="233" t="s">
        <v>793</v>
      </c>
      <c r="AF104" s="238" t="s">
        <v>37</v>
      </c>
      <c r="AG104" s="238" t="s">
        <v>794</v>
      </c>
      <c r="AH104" s="241" t="s">
        <v>795</v>
      </c>
      <c r="AI104" s="241" t="s">
        <v>448</v>
      </c>
      <c r="AJ104" s="162" t="s">
        <v>100</v>
      </c>
      <c r="AK104" s="260" t="s">
        <v>206</v>
      </c>
      <c r="AL104" s="162" t="s">
        <v>355</v>
      </c>
    </row>
    <row r="105" s="211" customFormat="1" ht="110.25" customHeight="1" spans="1:38">
      <c r="A105" s="162">
        <v>91</v>
      </c>
      <c r="B105" s="238" t="s">
        <v>84</v>
      </c>
      <c r="C105" s="238" t="s">
        <v>183</v>
      </c>
      <c r="D105" s="237" t="s">
        <v>184</v>
      </c>
      <c r="E105" s="162" t="s">
        <v>185</v>
      </c>
      <c r="F105" s="236" t="s">
        <v>37</v>
      </c>
      <c r="G105" s="233" t="s">
        <v>796</v>
      </c>
      <c r="H105" s="261" t="s">
        <v>276</v>
      </c>
      <c r="I105" s="241">
        <v>37330</v>
      </c>
      <c r="J105" s="162"/>
      <c r="K105" s="162"/>
      <c r="L105" s="162"/>
      <c r="M105" s="162"/>
      <c r="N105" s="162"/>
      <c r="O105" s="162"/>
      <c r="P105" s="162"/>
      <c r="Q105" s="162"/>
      <c r="R105" s="162">
        <v>21330</v>
      </c>
      <c r="S105" s="233"/>
      <c r="T105" s="162">
        <v>14000</v>
      </c>
      <c r="U105" s="233" t="s">
        <v>797</v>
      </c>
      <c r="V105" s="162" t="s">
        <v>46</v>
      </c>
      <c r="W105" s="162">
        <v>9</v>
      </c>
      <c r="X105" s="234"/>
      <c r="Y105" s="234"/>
      <c r="Z105" s="234"/>
      <c r="AA105" s="234"/>
      <c r="AB105" s="234"/>
      <c r="AC105" s="234"/>
      <c r="AD105" s="233" t="s">
        <v>798</v>
      </c>
      <c r="AE105" s="233" t="s">
        <v>799</v>
      </c>
      <c r="AF105" s="238" t="s">
        <v>37</v>
      </c>
      <c r="AG105" s="238" t="s">
        <v>794</v>
      </c>
      <c r="AH105" s="241" t="s">
        <v>800</v>
      </c>
      <c r="AI105" s="241" t="s">
        <v>448</v>
      </c>
      <c r="AJ105" s="162" t="s">
        <v>82</v>
      </c>
      <c r="AK105" s="260" t="s">
        <v>206</v>
      </c>
      <c r="AL105" s="162" t="s">
        <v>355</v>
      </c>
    </row>
    <row r="106" s="211" customFormat="1" ht="120" spans="1:38">
      <c r="A106" s="162">
        <v>92</v>
      </c>
      <c r="B106" s="238" t="s">
        <v>801</v>
      </c>
      <c r="C106" s="238" t="s">
        <v>209</v>
      </c>
      <c r="D106" s="162" t="s">
        <v>184</v>
      </c>
      <c r="E106" s="162" t="s">
        <v>802</v>
      </c>
      <c r="F106" s="236" t="s">
        <v>37</v>
      </c>
      <c r="G106" s="233" t="s">
        <v>803</v>
      </c>
      <c r="H106" s="241" t="s">
        <v>222</v>
      </c>
      <c r="I106" s="241">
        <v>48000</v>
      </c>
      <c r="J106" s="162">
        <v>0</v>
      </c>
      <c r="K106" s="162">
        <v>48000</v>
      </c>
      <c r="L106" s="162">
        <v>0</v>
      </c>
      <c r="M106" s="162">
        <v>0</v>
      </c>
      <c r="N106" s="162">
        <v>0</v>
      </c>
      <c r="O106" s="162">
        <v>0</v>
      </c>
      <c r="P106" s="162" t="s">
        <v>374</v>
      </c>
      <c r="Q106" s="162" t="s">
        <v>224</v>
      </c>
      <c r="R106" s="162">
        <v>0.2</v>
      </c>
      <c r="S106" s="233" t="s">
        <v>804</v>
      </c>
      <c r="T106" s="162">
        <v>3000</v>
      </c>
      <c r="U106" s="233" t="s">
        <v>805</v>
      </c>
      <c r="V106" s="162" t="s">
        <v>46</v>
      </c>
      <c r="W106" s="162" t="s">
        <v>46</v>
      </c>
      <c r="X106" s="234"/>
      <c r="Y106" s="234"/>
      <c r="Z106" s="234"/>
      <c r="AA106" s="234"/>
      <c r="AB106" s="234"/>
      <c r="AC106" s="234"/>
      <c r="AD106" s="233" t="s">
        <v>806</v>
      </c>
      <c r="AE106" s="233"/>
      <c r="AF106" s="238" t="s">
        <v>37</v>
      </c>
      <c r="AG106" s="238" t="s">
        <v>446</v>
      </c>
      <c r="AH106" s="241" t="s">
        <v>807</v>
      </c>
      <c r="AI106" s="241" t="s">
        <v>448</v>
      </c>
      <c r="AJ106" s="162"/>
      <c r="AK106" s="260"/>
      <c r="AL106" s="162"/>
    </row>
    <row r="107" s="211" customFormat="1" ht="144" spans="1:38">
      <c r="A107" s="162">
        <v>93</v>
      </c>
      <c r="B107" s="238" t="s">
        <v>808</v>
      </c>
      <c r="C107" s="238" t="s">
        <v>209</v>
      </c>
      <c r="D107" s="162" t="s">
        <v>184</v>
      </c>
      <c r="E107" s="162" t="s">
        <v>809</v>
      </c>
      <c r="F107" s="236" t="s">
        <v>37</v>
      </c>
      <c r="G107" s="233" t="s">
        <v>810</v>
      </c>
      <c r="H107" s="241" t="s">
        <v>222</v>
      </c>
      <c r="I107" s="241">
        <v>10000</v>
      </c>
      <c r="J107" s="162">
        <v>0</v>
      </c>
      <c r="K107" s="162">
        <v>10000</v>
      </c>
      <c r="L107" s="162">
        <v>0</v>
      </c>
      <c r="M107" s="162">
        <v>0</v>
      </c>
      <c r="N107" s="162">
        <v>0</v>
      </c>
      <c r="O107" s="162">
        <v>0</v>
      </c>
      <c r="P107" s="162" t="s">
        <v>374</v>
      </c>
      <c r="Q107" s="162" t="s">
        <v>224</v>
      </c>
      <c r="R107" s="162">
        <v>0.2</v>
      </c>
      <c r="S107" s="233" t="s">
        <v>804</v>
      </c>
      <c r="T107" s="162">
        <v>3000</v>
      </c>
      <c r="U107" s="233" t="s">
        <v>811</v>
      </c>
      <c r="V107" s="162" t="s">
        <v>46</v>
      </c>
      <c r="W107" s="162" t="s">
        <v>46</v>
      </c>
      <c r="X107" s="234"/>
      <c r="Y107" s="234"/>
      <c r="Z107" s="234"/>
      <c r="AA107" s="234"/>
      <c r="AB107" s="234"/>
      <c r="AC107" s="234"/>
      <c r="AD107" s="233" t="s">
        <v>812</v>
      </c>
      <c r="AE107" s="233" t="s">
        <v>813</v>
      </c>
      <c r="AF107" s="238" t="s">
        <v>37</v>
      </c>
      <c r="AG107" s="238" t="s">
        <v>446</v>
      </c>
      <c r="AH107" s="241" t="s">
        <v>814</v>
      </c>
      <c r="AI107" s="241" t="s">
        <v>448</v>
      </c>
      <c r="AJ107" s="162" t="s">
        <v>100</v>
      </c>
      <c r="AK107" s="260"/>
      <c r="AL107" s="162"/>
    </row>
    <row r="108" s="211" customFormat="1" ht="75.75" customHeight="1" spans="1:38">
      <c r="A108" s="162">
        <v>94</v>
      </c>
      <c r="B108" s="234" t="s">
        <v>89</v>
      </c>
      <c r="C108" s="233" t="s">
        <v>183</v>
      </c>
      <c r="D108" s="162" t="s">
        <v>184</v>
      </c>
      <c r="E108" s="162" t="s">
        <v>185</v>
      </c>
      <c r="F108" s="162" t="s">
        <v>41</v>
      </c>
      <c r="G108" s="233" t="s">
        <v>815</v>
      </c>
      <c r="H108" s="162" t="s">
        <v>222</v>
      </c>
      <c r="I108" s="162">
        <v>22000</v>
      </c>
      <c r="J108" s="162"/>
      <c r="K108" s="162"/>
      <c r="L108" s="162"/>
      <c r="M108" s="162"/>
      <c r="N108" s="162"/>
      <c r="O108" s="162"/>
      <c r="P108" s="162"/>
      <c r="Q108" s="162"/>
      <c r="R108" s="162">
        <v>3000</v>
      </c>
      <c r="S108" s="233"/>
      <c r="T108" s="162">
        <v>5000</v>
      </c>
      <c r="U108" s="233" t="s">
        <v>816</v>
      </c>
      <c r="V108" s="236" t="s">
        <v>46</v>
      </c>
      <c r="W108" s="236" t="s">
        <v>46</v>
      </c>
      <c r="X108" s="264"/>
      <c r="Y108" s="234"/>
      <c r="Z108" s="234"/>
      <c r="AA108" s="234"/>
      <c r="AB108" s="234"/>
      <c r="AC108" s="234"/>
      <c r="AD108" s="233" t="s">
        <v>817</v>
      </c>
      <c r="AE108" s="162" t="s">
        <v>818</v>
      </c>
      <c r="AF108" s="234" t="s">
        <v>41</v>
      </c>
      <c r="AG108" s="233" t="s">
        <v>819</v>
      </c>
      <c r="AH108" s="162" t="s">
        <v>820</v>
      </c>
      <c r="AI108" s="162" t="s">
        <v>716</v>
      </c>
      <c r="AJ108" s="162" t="s">
        <v>82</v>
      </c>
      <c r="AK108" s="260" t="s">
        <v>206</v>
      </c>
      <c r="AL108" s="162" t="s">
        <v>355</v>
      </c>
    </row>
    <row r="109" s="211" customFormat="1" ht="51" customHeight="1" spans="1:38">
      <c r="A109" s="162">
        <v>95</v>
      </c>
      <c r="B109" s="234" t="s">
        <v>102</v>
      </c>
      <c r="C109" s="234" t="s">
        <v>183</v>
      </c>
      <c r="D109" s="162" t="s">
        <v>590</v>
      </c>
      <c r="E109" s="162" t="s">
        <v>185</v>
      </c>
      <c r="F109" s="162" t="s">
        <v>38</v>
      </c>
      <c r="G109" s="233" t="s">
        <v>821</v>
      </c>
      <c r="H109" s="241" t="s">
        <v>822</v>
      </c>
      <c r="I109" s="241">
        <v>23470</v>
      </c>
      <c r="J109" s="162"/>
      <c r="K109" s="236">
        <v>3000</v>
      </c>
      <c r="L109" s="162"/>
      <c r="M109" s="162"/>
      <c r="N109" s="162"/>
      <c r="O109" s="162"/>
      <c r="P109" s="162"/>
      <c r="Q109" s="162" t="s">
        <v>224</v>
      </c>
      <c r="R109" s="162">
        <v>0</v>
      </c>
      <c r="S109" s="233">
        <v>0</v>
      </c>
      <c r="T109" s="162">
        <v>0</v>
      </c>
      <c r="U109" s="233" t="s">
        <v>823</v>
      </c>
      <c r="V109" s="162" t="s">
        <v>46</v>
      </c>
      <c r="W109" s="162" t="s">
        <v>46</v>
      </c>
      <c r="X109" s="234">
        <v>331.59</v>
      </c>
      <c r="Y109" s="234">
        <v>331.59</v>
      </c>
      <c r="Z109" s="234">
        <v>171.09</v>
      </c>
      <c r="AA109" s="234">
        <v>171.09</v>
      </c>
      <c r="AB109" s="234">
        <v>61.17</v>
      </c>
      <c r="AC109" s="234">
        <v>61.17</v>
      </c>
      <c r="AD109" s="233" t="s">
        <v>824</v>
      </c>
      <c r="AE109" s="233" t="s">
        <v>825</v>
      </c>
      <c r="AF109" s="238" t="s">
        <v>50</v>
      </c>
      <c r="AG109" s="238" t="s">
        <v>826</v>
      </c>
      <c r="AH109" s="241" t="s">
        <v>827</v>
      </c>
      <c r="AI109" s="241" t="s">
        <v>749</v>
      </c>
      <c r="AJ109" s="162" t="s">
        <v>750</v>
      </c>
      <c r="AK109" s="260" t="s">
        <v>206</v>
      </c>
      <c r="AL109" s="162" t="s">
        <v>195</v>
      </c>
    </row>
    <row r="110" s="210" customFormat="1" spans="8:38">
      <c r="H110" s="262"/>
      <c r="I110" s="210">
        <f>SUBTOTAL(9,I91:I108)</f>
        <v>1488357</v>
      </c>
      <c r="O110" s="263"/>
      <c r="P110" s="262"/>
      <c r="Q110" s="262"/>
      <c r="R110" s="262"/>
      <c r="S110" s="265"/>
      <c r="T110" s="210">
        <f>SUBTOTAL(9,T91:T108)</f>
        <v>267127</v>
      </c>
      <c r="U110" s="265"/>
      <c r="V110" s="266"/>
      <c r="W110" s="266"/>
      <c r="AD110" s="265"/>
      <c r="AH110" s="262"/>
      <c r="AI110" s="262"/>
      <c r="AJ110" s="268"/>
      <c r="AL110" s="269"/>
    </row>
    <row r="111" s="210" customFormat="1" spans="8:38">
      <c r="H111" s="262"/>
      <c r="O111" s="263"/>
      <c r="P111" s="262"/>
      <c r="Q111" s="262"/>
      <c r="R111" s="262"/>
      <c r="S111" s="265"/>
      <c r="U111" s="265"/>
      <c r="V111" s="266"/>
      <c r="W111" s="266"/>
      <c r="AD111" s="265"/>
      <c r="AH111" s="262"/>
      <c r="AI111" s="262"/>
      <c r="AJ111" s="268"/>
      <c r="AL111" s="269"/>
    </row>
    <row r="112" s="210" customFormat="1" spans="8:38">
      <c r="H112" s="262"/>
      <c r="O112" s="263"/>
      <c r="P112" s="262"/>
      <c r="Q112" s="262"/>
      <c r="R112" s="262"/>
      <c r="S112" s="265"/>
      <c r="T112" s="262"/>
      <c r="U112" s="265"/>
      <c r="V112" s="266"/>
      <c r="W112" s="266"/>
      <c r="AD112" s="265"/>
      <c r="AH112" s="262"/>
      <c r="AI112" s="262"/>
      <c r="AJ112" s="268"/>
      <c r="AL112" s="269"/>
    </row>
    <row r="113" s="210" customFormat="1" spans="8:38">
      <c r="H113" s="262"/>
      <c r="O113" s="263"/>
      <c r="P113" s="262"/>
      <c r="Q113" s="262"/>
      <c r="R113" s="262"/>
      <c r="S113" s="265"/>
      <c r="T113" s="262"/>
      <c r="U113" s="265"/>
      <c r="V113" s="266"/>
      <c r="W113" s="266"/>
      <c r="AD113" s="265"/>
      <c r="AH113" s="262"/>
      <c r="AI113" s="262"/>
      <c r="AJ113" s="268"/>
      <c r="AL113" s="269"/>
    </row>
    <row r="114" s="210" customFormat="1" spans="8:38">
      <c r="H114" s="262"/>
      <c r="O114" s="263"/>
      <c r="P114" s="262"/>
      <c r="Q114" s="262"/>
      <c r="R114" s="262"/>
      <c r="S114" s="265"/>
      <c r="T114" s="262"/>
      <c r="U114" s="265"/>
      <c r="V114" s="266"/>
      <c r="W114" s="266"/>
      <c r="AD114" s="265"/>
      <c r="AH114" s="262"/>
      <c r="AI114" s="262"/>
      <c r="AJ114" s="268"/>
      <c r="AL114" s="269"/>
    </row>
    <row r="115" s="210" customFormat="1" spans="8:38">
      <c r="H115" s="262"/>
      <c r="O115" s="263"/>
      <c r="P115" s="262"/>
      <c r="Q115" s="262"/>
      <c r="R115" s="262"/>
      <c r="S115" s="265"/>
      <c r="T115" s="262"/>
      <c r="U115" s="265"/>
      <c r="V115" s="266"/>
      <c r="W115" s="266"/>
      <c r="AD115" s="265"/>
      <c r="AH115" s="262"/>
      <c r="AI115" s="262"/>
      <c r="AJ115" s="268"/>
      <c r="AL115" s="269"/>
    </row>
    <row r="116" s="210" customFormat="1" spans="8:38">
      <c r="H116" s="262"/>
      <c r="O116" s="263"/>
      <c r="P116" s="262"/>
      <c r="Q116" s="262"/>
      <c r="R116" s="262"/>
      <c r="S116" s="265"/>
      <c r="T116" s="262"/>
      <c r="U116" s="265"/>
      <c r="V116" s="266"/>
      <c r="W116" s="266"/>
      <c r="AD116" s="265"/>
      <c r="AH116" s="262"/>
      <c r="AI116" s="262"/>
      <c r="AJ116" s="268"/>
      <c r="AL116" s="269"/>
    </row>
    <row r="117" s="210" customFormat="1" spans="8:38">
      <c r="H117" s="262"/>
      <c r="O117" s="263"/>
      <c r="P117" s="262"/>
      <c r="Q117" s="262"/>
      <c r="R117" s="262"/>
      <c r="S117" s="265"/>
      <c r="T117" s="262"/>
      <c r="U117" s="265"/>
      <c r="V117" s="266"/>
      <c r="W117" s="266"/>
      <c r="AD117" s="265"/>
      <c r="AH117" s="262"/>
      <c r="AI117" s="262"/>
      <c r="AJ117" s="268"/>
      <c r="AL117" s="269"/>
    </row>
    <row r="118" s="210" customFormat="1" spans="8:38">
      <c r="H118" s="262"/>
      <c r="O118" s="263"/>
      <c r="P118" s="262"/>
      <c r="Q118" s="262"/>
      <c r="R118" s="262"/>
      <c r="S118" s="265"/>
      <c r="T118" s="262"/>
      <c r="U118" s="265"/>
      <c r="V118" s="266"/>
      <c r="W118" s="266"/>
      <c r="AD118" s="265"/>
      <c r="AH118" s="262"/>
      <c r="AI118" s="262"/>
      <c r="AJ118" s="268"/>
      <c r="AL118" s="269"/>
    </row>
    <row r="119" s="210" customFormat="1" spans="8:38">
      <c r="H119" s="262"/>
      <c r="O119" s="263"/>
      <c r="P119" s="262"/>
      <c r="Q119" s="262"/>
      <c r="R119" s="262"/>
      <c r="S119" s="265"/>
      <c r="T119" s="262"/>
      <c r="U119" s="265"/>
      <c r="V119" s="266"/>
      <c r="W119" s="266"/>
      <c r="AD119" s="265"/>
      <c r="AH119" s="262"/>
      <c r="AI119" s="262"/>
      <c r="AJ119" s="268"/>
      <c r="AL119" s="269"/>
    </row>
    <row r="120" s="210" customFormat="1" spans="8:38">
      <c r="H120" s="262"/>
      <c r="O120" s="263"/>
      <c r="P120" s="262"/>
      <c r="Q120" s="262"/>
      <c r="R120" s="262"/>
      <c r="S120" s="265"/>
      <c r="T120" s="262"/>
      <c r="U120" s="265"/>
      <c r="V120" s="266"/>
      <c r="W120" s="266"/>
      <c r="AD120" s="265"/>
      <c r="AH120" s="262"/>
      <c r="AI120" s="262"/>
      <c r="AJ120" s="268"/>
      <c r="AL120" s="269"/>
    </row>
    <row r="121" s="210" customFormat="1" spans="8:38">
      <c r="H121" s="262"/>
      <c r="O121" s="263"/>
      <c r="P121" s="262"/>
      <c r="Q121" s="262"/>
      <c r="R121" s="262"/>
      <c r="S121" s="265"/>
      <c r="T121" s="262"/>
      <c r="U121" s="265"/>
      <c r="V121" s="266"/>
      <c r="W121" s="266"/>
      <c r="AD121" s="265"/>
      <c r="AH121" s="262"/>
      <c r="AI121" s="262"/>
      <c r="AJ121" s="268"/>
      <c r="AL121" s="269"/>
    </row>
    <row r="122" s="210" customFormat="1" spans="8:38">
      <c r="H122" s="262"/>
      <c r="O122" s="263"/>
      <c r="P122" s="262"/>
      <c r="Q122" s="262"/>
      <c r="R122" s="262"/>
      <c r="S122" s="265"/>
      <c r="T122" s="262"/>
      <c r="U122" s="265"/>
      <c r="V122" s="266"/>
      <c r="W122" s="266"/>
      <c r="AD122" s="265"/>
      <c r="AH122" s="262"/>
      <c r="AI122" s="262"/>
      <c r="AJ122" s="268"/>
      <c r="AL122" s="269"/>
    </row>
    <row r="123" s="210" customFormat="1" spans="8:38">
      <c r="H123" s="262"/>
      <c r="O123" s="263"/>
      <c r="P123" s="262"/>
      <c r="Q123" s="262"/>
      <c r="R123" s="262"/>
      <c r="S123" s="265"/>
      <c r="T123" s="262"/>
      <c r="U123" s="265"/>
      <c r="V123" s="266"/>
      <c r="W123" s="266"/>
      <c r="AD123" s="265"/>
      <c r="AH123" s="262"/>
      <c r="AI123" s="262"/>
      <c r="AJ123" s="268"/>
      <c r="AL123" s="269"/>
    </row>
    <row r="124" s="210" customFormat="1" spans="8:38">
      <c r="H124" s="262"/>
      <c r="O124" s="263"/>
      <c r="P124" s="262"/>
      <c r="Q124" s="262"/>
      <c r="R124" s="262"/>
      <c r="S124" s="265"/>
      <c r="T124" s="262"/>
      <c r="U124" s="265"/>
      <c r="V124" s="266"/>
      <c r="W124" s="266"/>
      <c r="AD124" s="265"/>
      <c r="AH124" s="262"/>
      <c r="AI124" s="262"/>
      <c r="AJ124" s="268"/>
      <c r="AL124" s="269"/>
    </row>
    <row r="125" s="210" customFormat="1" spans="8:38">
      <c r="H125" s="262"/>
      <c r="O125" s="263"/>
      <c r="P125" s="262"/>
      <c r="Q125" s="262"/>
      <c r="R125" s="262"/>
      <c r="S125" s="265"/>
      <c r="T125" s="262"/>
      <c r="U125" s="265"/>
      <c r="V125" s="266"/>
      <c r="W125" s="266"/>
      <c r="AD125" s="265"/>
      <c r="AH125" s="262"/>
      <c r="AI125" s="262"/>
      <c r="AJ125" s="268"/>
      <c r="AL125" s="269"/>
    </row>
    <row r="126" s="210" customFormat="1" spans="8:38">
      <c r="H126" s="262"/>
      <c r="O126" s="263"/>
      <c r="P126" s="262"/>
      <c r="Q126" s="262"/>
      <c r="R126" s="262"/>
      <c r="S126" s="265"/>
      <c r="T126" s="262"/>
      <c r="U126" s="265"/>
      <c r="V126" s="266"/>
      <c r="W126" s="266"/>
      <c r="AD126" s="265"/>
      <c r="AH126" s="262"/>
      <c r="AI126" s="262"/>
      <c r="AJ126" s="268"/>
      <c r="AL126" s="269"/>
    </row>
    <row r="127" s="210" customFormat="1" spans="8:38">
      <c r="H127" s="262"/>
      <c r="O127" s="263"/>
      <c r="P127" s="262"/>
      <c r="Q127" s="262"/>
      <c r="R127" s="262"/>
      <c r="S127" s="265"/>
      <c r="T127" s="262"/>
      <c r="U127" s="265"/>
      <c r="V127" s="266"/>
      <c r="W127" s="266"/>
      <c r="AD127" s="265"/>
      <c r="AH127" s="262"/>
      <c r="AI127" s="262"/>
      <c r="AJ127" s="268"/>
      <c r="AL127" s="269"/>
    </row>
    <row r="128" s="210" customFormat="1" spans="8:38">
      <c r="H128" s="262"/>
      <c r="O128" s="263"/>
      <c r="P128" s="262"/>
      <c r="Q128" s="262"/>
      <c r="R128" s="262"/>
      <c r="S128" s="265"/>
      <c r="T128" s="262"/>
      <c r="U128" s="265"/>
      <c r="V128" s="266"/>
      <c r="W128" s="266"/>
      <c r="AD128" s="265"/>
      <c r="AH128" s="262"/>
      <c r="AI128" s="262"/>
      <c r="AJ128" s="268"/>
      <c r="AL128" s="269"/>
    </row>
    <row r="129" s="210" customFormat="1" spans="8:38">
      <c r="H129" s="262"/>
      <c r="O129" s="263"/>
      <c r="P129" s="262"/>
      <c r="Q129" s="262"/>
      <c r="R129" s="262"/>
      <c r="S129" s="265"/>
      <c r="T129" s="262"/>
      <c r="U129" s="265"/>
      <c r="V129" s="266"/>
      <c r="W129" s="266"/>
      <c r="AD129" s="265"/>
      <c r="AH129" s="262"/>
      <c r="AI129" s="262"/>
      <c r="AJ129" s="268"/>
      <c r="AL129" s="269"/>
    </row>
    <row r="130" s="210" customFormat="1" spans="8:38">
      <c r="H130" s="262"/>
      <c r="O130" s="263"/>
      <c r="P130" s="262"/>
      <c r="Q130" s="262"/>
      <c r="R130" s="262"/>
      <c r="S130" s="265"/>
      <c r="T130" s="262"/>
      <c r="U130" s="265"/>
      <c r="V130" s="266"/>
      <c r="W130" s="266"/>
      <c r="AD130" s="265"/>
      <c r="AH130" s="262"/>
      <c r="AI130" s="262"/>
      <c r="AJ130" s="268"/>
      <c r="AL130" s="269"/>
    </row>
    <row r="131" s="210" customFormat="1" spans="8:38">
      <c r="H131" s="262"/>
      <c r="O131" s="263"/>
      <c r="P131" s="262"/>
      <c r="Q131" s="262"/>
      <c r="R131" s="262"/>
      <c r="S131" s="265"/>
      <c r="T131" s="262"/>
      <c r="U131" s="265"/>
      <c r="V131" s="266"/>
      <c r="W131" s="266"/>
      <c r="AD131" s="265"/>
      <c r="AH131" s="262"/>
      <c r="AI131" s="262"/>
      <c r="AJ131" s="268"/>
      <c r="AL131" s="269"/>
    </row>
    <row r="132" s="210" customFormat="1" spans="8:38">
      <c r="H132" s="262"/>
      <c r="O132" s="263"/>
      <c r="P132" s="262"/>
      <c r="Q132" s="262"/>
      <c r="R132" s="262"/>
      <c r="S132" s="265"/>
      <c r="T132" s="262"/>
      <c r="U132" s="265"/>
      <c r="V132" s="266"/>
      <c r="W132" s="266"/>
      <c r="AD132" s="265"/>
      <c r="AH132" s="262"/>
      <c r="AI132" s="262"/>
      <c r="AJ132" s="268"/>
      <c r="AL132" s="269"/>
    </row>
    <row r="133" s="210" customFormat="1" spans="8:38">
      <c r="H133" s="262"/>
      <c r="O133" s="263"/>
      <c r="P133" s="262"/>
      <c r="Q133" s="262"/>
      <c r="R133" s="262"/>
      <c r="S133" s="265"/>
      <c r="T133" s="262"/>
      <c r="U133" s="265"/>
      <c r="V133" s="266"/>
      <c r="W133" s="266"/>
      <c r="AD133" s="265"/>
      <c r="AH133" s="262"/>
      <c r="AI133" s="262"/>
      <c r="AJ133" s="268"/>
      <c r="AL133" s="269"/>
    </row>
    <row r="134" spans="1:29">
      <c r="A134" s="218"/>
      <c r="B134" s="218"/>
      <c r="C134" s="218"/>
      <c r="D134" s="218"/>
      <c r="E134" s="218"/>
      <c r="F134" s="218"/>
      <c r="G134" s="218"/>
      <c r="I134" s="218"/>
      <c r="J134" s="218"/>
      <c r="K134" s="218"/>
      <c r="L134" s="218"/>
      <c r="M134" s="218"/>
      <c r="N134" s="218"/>
      <c r="O134" s="270"/>
      <c r="V134" s="271"/>
      <c r="W134" s="271"/>
      <c r="X134" s="218"/>
      <c r="Y134" s="218"/>
      <c r="Z134" s="218"/>
      <c r="AA134" s="218"/>
      <c r="AB134" s="218"/>
      <c r="AC134" s="218"/>
    </row>
    <row r="135" spans="1:29">
      <c r="A135" s="218"/>
      <c r="B135" s="218"/>
      <c r="C135" s="218"/>
      <c r="D135" s="218"/>
      <c r="E135" s="218"/>
      <c r="F135" s="218"/>
      <c r="G135" s="218"/>
      <c r="I135" s="218"/>
      <c r="J135" s="218"/>
      <c r="K135" s="218"/>
      <c r="L135" s="218"/>
      <c r="M135" s="218"/>
      <c r="N135" s="218"/>
      <c r="O135" s="270"/>
      <c r="V135" s="271"/>
      <c r="W135" s="271"/>
      <c r="X135" s="218"/>
      <c r="Y135" s="218"/>
      <c r="Z135" s="218"/>
      <c r="AA135" s="218"/>
      <c r="AB135" s="218"/>
      <c r="AC135" s="218"/>
    </row>
    <row r="136" spans="1:29">
      <c r="A136" s="218"/>
      <c r="B136" s="218"/>
      <c r="C136" s="218"/>
      <c r="D136" s="218"/>
      <c r="E136" s="218"/>
      <c r="F136" s="218"/>
      <c r="G136" s="218"/>
      <c r="I136" s="218"/>
      <c r="J136" s="218"/>
      <c r="K136" s="218"/>
      <c r="L136" s="218"/>
      <c r="M136" s="218"/>
      <c r="N136" s="218"/>
      <c r="O136" s="270"/>
      <c r="V136" s="271"/>
      <c r="W136" s="271"/>
      <c r="X136" s="218"/>
      <c r="Y136" s="218"/>
      <c r="Z136" s="218"/>
      <c r="AA136" s="218"/>
      <c r="AB136" s="218"/>
      <c r="AC136" s="218"/>
    </row>
    <row r="137" spans="1:29">
      <c r="A137" s="218"/>
      <c r="B137" s="218"/>
      <c r="C137" s="218"/>
      <c r="D137" s="218"/>
      <c r="E137" s="218"/>
      <c r="F137" s="218"/>
      <c r="G137" s="218"/>
      <c r="I137" s="218"/>
      <c r="J137" s="218"/>
      <c r="K137" s="218"/>
      <c r="L137" s="218"/>
      <c r="M137" s="218"/>
      <c r="N137" s="218"/>
      <c r="O137" s="270"/>
      <c r="V137" s="271"/>
      <c r="W137" s="271"/>
      <c r="X137" s="218"/>
      <c r="Y137" s="218"/>
      <c r="Z137" s="218"/>
      <c r="AA137" s="218"/>
      <c r="AB137" s="218"/>
      <c r="AC137" s="218"/>
    </row>
    <row r="138" spans="1:29">
      <c r="A138" s="218"/>
      <c r="B138" s="218"/>
      <c r="C138" s="218"/>
      <c r="D138" s="218"/>
      <c r="E138" s="218"/>
      <c r="F138" s="218"/>
      <c r="G138" s="218"/>
      <c r="I138" s="218"/>
      <c r="J138" s="218"/>
      <c r="K138" s="218"/>
      <c r="L138" s="218"/>
      <c r="M138" s="218"/>
      <c r="N138" s="218"/>
      <c r="O138" s="270"/>
      <c r="V138" s="271"/>
      <c r="W138" s="271"/>
      <c r="X138" s="218"/>
      <c r="Y138" s="218"/>
      <c r="Z138" s="218"/>
      <c r="AA138" s="218"/>
      <c r="AB138" s="218"/>
      <c r="AC138" s="218"/>
    </row>
    <row r="139" spans="1:29">
      <c r="A139" s="218"/>
      <c r="B139" s="218"/>
      <c r="C139" s="218"/>
      <c r="D139" s="218"/>
      <c r="E139" s="218"/>
      <c r="F139" s="218"/>
      <c r="G139" s="218"/>
      <c r="I139" s="218"/>
      <c r="J139" s="218"/>
      <c r="K139" s="218"/>
      <c r="L139" s="218"/>
      <c r="M139" s="218"/>
      <c r="N139" s="218"/>
      <c r="O139" s="270"/>
      <c r="V139" s="271"/>
      <c r="W139" s="271"/>
      <c r="X139" s="218"/>
      <c r="Y139" s="218"/>
      <c r="Z139" s="218"/>
      <c r="AA139" s="218"/>
      <c r="AB139" s="218"/>
      <c r="AC139" s="218"/>
    </row>
    <row r="140" spans="1:29">
      <c r="A140" s="218"/>
      <c r="B140" s="218"/>
      <c r="C140" s="218"/>
      <c r="D140" s="218"/>
      <c r="E140" s="218"/>
      <c r="F140" s="218"/>
      <c r="G140" s="218"/>
      <c r="I140" s="218"/>
      <c r="J140" s="218"/>
      <c r="K140" s="218"/>
      <c r="L140" s="218"/>
      <c r="M140" s="218"/>
      <c r="N140" s="218"/>
      <c r="O140" s="270"/>
      <c r="V140" s="271"/>
      <c r="W140" s="271"/>
      <c r="X140" s="218"/>
      <c r="Y140" s="218"/>
      <c r="Z140" s="218"/>
      <c r="AA140" s="218"/>
      <c r="AB140" s="218"/>
      <c r="AC140" s="218"/>
    </row>
    <row r="141" spans="1:29">
      <c r="A141" s="218"/>
      <c r="B141" s="218"/>
      <c r="C141" s="218"/>
      <c r="D141" s="218"/>
      <c r="E141" s="218"/>
      <c r="F141" s="218"/>
      <c r="G141" s="218"/>
      <c r="I141" s="218"/>
      <c r="J141" s="218"/>
      <c r="K141" s="218"/>
      <c r="L141" s="218"/>
      <c r="M141" s="218"/>
      <c r="N141" s="218"/>
      <c r="O141" s="270"/>
      <c r="V141" s="271"/>
      <c r="W141" s="271"/>
      <c r="X141" s="218"/>
      <c r="Y141" s="218"/>
      <c r="Z141" s="218"/>
      <c r="AA141" s="218"/>
      <c r="AB141" s="218"/>
      <c r="AC141" s="218"/>
    </row>
    <row r="142" spans="1:29">
      <c r="A142" s="218"/>
      <c r="B142" s="218"/>
      <c r="C142" s="218"/>
      <c r="D142" s="218"/>
      <c r="E142" s="218"/>
      <c r="F142" s="218"/>
      <c r="G142" s="218"/>
      <c r="I142" s="218"/>
      <c r="J142" s="218"/>
      <c r="K142" s="218"/>
      <c r="L142" s="218"/>
      <c r="M142" s="218"/>
      <c r="N142" s="218"/>
      <c r="O142" s="270"/>
      <c r="V142" s="271"/>
      <c r="W142" s="271"/>
      <c r="X142" s="218"/>
      <c r="Y142" s="218"/>
      <c r="Z142" s="218"/>
      <c r="AA142" s="218"/>
      <c r="AB142" s="218"/>
      <c r="AC142" s="218"/>
    </row>
    <row r="143" spans="1:29">
      <c r="A143" s="218"/>
      <c r="B143" s="218"/>
      <c r="C143" s="218"/>
      <c r="D143" s="218"/>
      <c r="E143" s="218"/>
      <c r="F143" s="218"/>
      <c r="G143" s="218"/>
      <c r="I143" s="218"/>
      <c r="J143" s="218"/>
      <c r="K143" s="218"/>
      <c r="L143" s="218"/>
      <c r="M143" s="218"/>
      <c r="N143" s="218"/>
      <c r="O143" s="270"/>
      <c r="V143" s="271"/>
      <c r="W143" s="271"/>
      <c r="X143" s="218"/>
      <c r="Y143" s="218"/>
      <c r="Z143" s="218"/>
      <c r="AA143" s="218"/>
      <c r="AB143" s="218"/>
      <c r="AC143" s="218"/>
    </row>
    <row r="144" spans="1:29">
      <c r="A144" s="218"/>
      <c r="B144" s="218"/>
      <c r="C144" s="218"/>
      <c r="D144" s="218"/>
      <c r="E144" s="218"/>
      <c r="F144" s="218"/>
      <c r="G144" s="218"/>
      <c r="I144" s="218"/>
      <c r="J144" s="218"/>
      <c r="K144" s="218"/>
      <c r="L144" s="218"/>
      <c r="M144" s="218"/>
      <c r="N144" s="218"/>
      <c r="O144" s="270"/>
      <c r="V144" s="271"/>
      <c r="W144" s="271"/>
      <c r="X144" s="218"/>
      <c r="Y144" s="218"/>
      <c r="Z144" s="218"/>
      <c r="AA144" s="218"/>
      <c r="AB144" s="218"/>
      <c r="AC144" s="218"/>
    </row>
    <row r="145" spans="1:29">
      <c r="A145" s="218"/>
      <c r="B145" s="218"/>
      <c r="C145" s="218"/>
      <c r="D145" s="218"/>
      <c r="E145" s="218"/>
      <c r="F145" s="218"/>
      <c r="G145" s="218"/>
      <c r="I145" s="218"/>
      <c r="J145" s="218"/>
      <c r="K145" s="218"/>
      <c r="L145" s="218"/>
      <c r="M145" s="218"/>
      <c r="N145" s="218"/>
      <c r="O145" s="270"/>
      <c r="V145" s="271"/>
      <c r="W145" s="271"/>
      <c r="X145" s="218"/>
      <c r="Y145" s="218"/>
      <c r="Z145" s="218"/>
      <c r="AA145" s="218"/>
      <c r="AB145" s="218"/>
      <c r="AC145" s="218"/>
    </row>
    <row r="146" spans="1:29">
      <c r="A146" s="218"/>
      <c r="B146" s="218"/>
      <c r="C146" s="218"/>
      <c r="D146" s="218"/>
      <c r="E146" s="218"/>
      <c r="F146" s="218"/>
      <c r="G146" s="218"/>
      <c r="I146" s="218"/>
      <c r="J146" s="218"/>
      <c r="K146" s="218"/>
      <c r="L146" s="218"/>
      <c r="M146" s="218"/>
      <c r="N146" s="218"/>
      <c r="O146" s="270"/>
      <c r="V146" s="271"/>
      <c r="W146" s="271"/>
      <c r="X146" s="218"/>
      <c r="Y146" s="218"/>
      <c r="Z146" s="218"/>
      <c r="AA146" s="218"/>
      <c r="AB146" s="218"/>
      <c r="AC146" s="218"/>
    </row>
    <row r="147" spans="1:29">
      <c r="A147" s="218"/>
      <c r="B147" s="218"/>
      <c r="C147" s="218"/>
      <c r="D147" s="218"/>
      <c r="E147" s="218"/>
      <c r="F147" s="218"/>
      <c r="G147" s="218"/>
      <c r="I147" s="218"/>
      <c r="J147" s="218"/>
      <c r="K147" s="218"/>
      <c r="L147" s="218"/>
      <c r="M147" s="218"/>
      <c r="N147" s="218"/>
      <c r="O147" s="270"/>
      <c r="V147" s="271"/>
      <c r="W147" s="271"/>
      <c r="X147" s="218"/>
      <c r="Y147" s="218"/>
      <c r="Z147" s="218"/>
      <c r="AA147" s="218"/>
      <c r="AB147" s="218"/>
      <c r="AC147" s="218"/>
    </row>
    <row r="148" spans="1:29">
      <c r="A148" s="218"/>
      <c r="B148" s="218"/>
      <c r="C148" s="218"/>
      <c r="D148" s="218"/>
      <c r="E148" s="218"/>
      <c r="F148" s="218"/>
      <c r="G148" s="218"/>
      <c r="I148" s="218"/>
      <c r="J148" s="218"/>
      <c r="K148" s="218"/>
      <c r="L148" s="218"/>
      <c r="M148" s="218"/>
      <c r="N148" s="218"/>
      <c r="O148" s="270"/>
      <c r="V148" s="271"/>
      <c r="W148" s="271"/>
      <c r="X148" s="218"/>
      <c r="Y148" s="218"/>
      <c r="Z148" s="218"/>
      <c r="AA148" s="218"/>
      <c r="AB148" s="218"/>
      <c r="AC148" s="218"/>
    </row>
    <row r="149" spans="1:29">
      <c r="A149" s="218"/>
      <c r="B149" s="218"/>
      <c r="C149" s="218"/>
      <c r="D149" s="218"/>
      <c r="E149" s="218"/>
      <c r="F149" s="218"/>
      <c r="G149" s="218"/>
      <c r="I149" s="218"/>
      <c r="J149" s="218"/>
      <c r="K149" s="218"/>
      <c r="L149" s="218"/>
      <c r="M149" s="218"/>
      <c r="N149" s="218"/>
      <c r="O149" s="270"/>
      <c r="V149" s="271"/>
      <c r="W149" s="271"/>
      <c r="X149" s="218"/>
      <c r="Y149" s="218"/>
      <c r="Z149" s="218"/>
      <c r="AA149" s="218"/>
      <c r="AB149" s="218"/>
      <c r="AC149" s="218"/>
    </row>
    <row r="150" spans="1:29">
      <c r="A150" s="218"/>
      <c r="B150" s="218"/>
      <c r="C150" s="218"/>
      <c r="D150" s="218"/>
      <c r="E150" s="218"/>
      <c r="F150" s="218"/>
      <c r="G150" s="218"/>
      <c r="I150" s="218"/>
      <c r="J150" s="218"/>
      <c r="K150" s="218"/>
      <c r="L150" s="218"/>
      <c r="M150" s="218"/>
      <c r="N150" s="218"/>
      <c r="O150" s="270"/>
      <c r="V150" s="271"/>
      <c r="W150" s="271"/>
      <c r="X150" s="218"/>
      <c r="Y150" s="218"/>
      <c r="Z150" s="218"/>
      <c r="AA150" s="218"/>
      <c r="AB150" s="218"/>
      <c r="AC150" s="218"/>
    </row>
    <row r="151" spans="1:29">
      <c r="A151" s="218"/>
      <c r="B151" s="218"/>
      <c r="C151" s="218"/>
      <c r="D151" s="218"/>
      <c r="E151" s="218"/>
      <c r="F151" s="218"/>
      <c r="G151" s="218"/>
      <c r="I151" s="218"/>
      <c r="J151" s="218"/>
      <c r="K151" s="218"/>
      <c r="L151" s="218"/>
      <c r="M151" s="218"/>
      <c r="N151" s="218"/>
      <c r="O151" s="270"/>
      <c r="V151" s="271"/>
      <c r="W151" s="271"/>
      <c r="X151" s="218"/>
      <c r="Y151" s="218"/>
      <c r="Z151" s="218"/>
      <c r="AA151" s="218"/>
      <c r="AB151" s="218"/>
      <c r="AC151" s="218"/>
    </row>
    <row r="152" spans="1:29">
      <c r="A152" s="218"/>
      <c r="B152" s="218"/>
      <c r="C152" s="218"/>
      <c r="D152" s="218"/>
      <c r="E152" s="218"/>
      <c r="F152" s="218"/>
      <c r="G152" s="218"/>
      <c r="I152" s="218"/>
      <c r="J152" s="218"/>
      <c r="K152" s="218"/>
      <c r="L152" s="218"/>
      <c r="M152" s="218"/>
      <c r="N152" s="218"/>
      <c r="O152" s="270"/>
      <c r="V152" s="271"/>
      <c r="W152" s="271"/>
      <c r="X152" s="218"/>
      <c r="Y152" s="218"/>
      <c r="Z152" s="218"/>
      <c r="AA152" s="218"/>
      <c r="AB152" s="218"/>
      <c r="AC152" s="218"/>
    </row>
    <row r="153" spans="1:29">
      <c r="A153" s="218"/>
      <c r="B153" s="218"/>
      <c r="C153" s="218"/>
      <c r="D153" s="218"/>
      <c r="E153" s="218"/>
      <c r="F153" s="218"/>
      <c r="G153" s="218"/>
      <c r="I153" s="218"/>
      <c r="J153" s="218"/>
      <c r="K153" s="218"/>
      <c r="L153" s="218"/>
      <c r="M153" s="218"/>
      <c r="N153" s="218"/>
      <c r="O153" s="270"/>
      <c r="V153" s="271"/>
      <c r="W153" s="271"/>
      <c r="X153" s="218"/>
      <c r="Y153" s="218"/>
      <c r="Z153" s="218"/>
      <c r="AA153" s="218"/>
      <c r="AB153" s="218"/>
      <c r="AC153" s="218"/>
    </row>
    <row r="154" spans="1:29">
      <c r="A154" s="218"/>
      <c r="B154" s="218"/>
      <c r="C154" s="218"/>
      <c r="D154" s="218"/>
      <c r="E154" s="218"/>
      <c r="F154" s="218"/>
      <c r="G154" s="218"/>
      <c r="I154" s="218"/>
      <c r="J154" s="218"/>
      <c r="K154" s="218"/>
      <c r="L154" s="218"/>
      <c r="M154" s="218"/>
      <c r="N154" s="218"/>
      <c r="O154" s="270"/>
      <c r="V154" s="271"/>
      <c r="W154" s="271"/>
      <c r="X154" s="218"/>
      <c r="Y154" s="218"/>
      <c r="Z154" s="218"/>
      <c r="AA154" s="218"/>
      <c r="AB154" s="218"/>
      <c r="AC154" s="218"/>
    </row>
    <row r="155" spans="1:29">
      <c r="A155" s="218"/>
      <c r="B155" s="218"/>
      <c r="C155" s="218"/>
      <c r="D155" s="218"/>
      <c r="E155" s="218"/>
      <c r="F155" s="218"/>
      <c r="G155" s="218"/>
      <c r="I155" s="218"/>
      <c r="J155" s="218"/>
      <c r="K155" s="218"/>
      <c r="L155" s="218"/>
      <c r="M155" s="218"/>
      <c r="N155" s="218"/>
      <c r="O155" s="270"/>
      <c r="V155" s="271"/>
      <c r="W155" s="271"/>
      <c r="X155" s="218"/>
      <c r="Y155" s="218"/>
      <c r="Z155" s="218"/>
      <c r="AA155" s="218"/>
      <c r="AB155" s="218"/>
      <c r="AC155" s="218"/>
    </row>
    <row r="156" spans="1:29">
      <c r="A156" s="218"/>
      <c r="B156" s="218"/>
      <c r="C156" s="218"/>
      <c r="D156" s="218"/>
      <c r="E156" s="218"/>
      <c r="F156" s="218"/>
      <c r="G156" s="218"/>
      <c r="I156" s="218"/>
      <c r="J156" s="218"/>
      <c r="K156" s="218"/>
      <c r="L156" s="218"/>
      <c r="M156" s="218"/>
      <c r="N156" s="218"/>
      <c r="O156" s="270"/>
      <c r="V156" s="271"/>
      <c r="W156" s="271"/>
      <c r="X156" s="218"/>
      <c r="Y156" s="218"/>
      <c r="Z156" s="218"/>
      <c r="AA156" s="218"/>
      <c r="AB156" s="218"/>
      <c r="AC156" s="218"/>
    </row>
    <row r="157" spans="1:29">
      <c r="A157" s="218"/>
      <c r="B157" s="218"/>
      <c r="C157" s="218"/>
      <c r="D157" s="218"/>
      <c r="E157" s="218"/>
      <c r="F157" s="218"/>
      <c r="G157" s="218"/>
      <c r="I157" s="218"/>
      <c r="J157" s="218"/>
      <c r="K157" s="218"/>
      <c r="L157" s="218"/>
      <c r="M157" s="218"/>
      <c r="N157" s="218"/>
      <c r="O157" s="270"/>
      <c r="V157" s="271"/>
      <c r="W157" s="271"/>
      <c r="X157" s="218"/>
      <c r="Y157" s="218"/>
      <c r="Z157" s="218"/>
      <c r="AA157" s="218"/>
      <c r="AB157" s="218"/>
      <c r="AC157" s="218"/>
    </row>
    <row r="158" spans="1:29">
      <c r="A158" s="218"/>
      <c r="B158" s="218"/>
      <c r="C158" s="218"/>
      <c r="D158" s="218"/>
      <c r="E158" s="218"/>
      <c r="F158" s="218"/>
      <c r="G158" s="218"/>
      <c r="I158" s="218"/>
      <c r="J158" s="218"/>
      <c r="K158" s="218"/>
      <c r="L158" s="218"/>
      <c r="M158" s="218"/>
      <c r="N158" s="218"/>
      <c r="O158" s="270"/>
      <c r="V158" s="271"/>
      <c r="W158" s="271"/>
      <c r="X158" s="218"/>
      <c r="Y158" s="218"/>
      <c r="Z158" s="218"/>
      <c r="AA158" s="218"/>
      <c r="AB158" s="218"/>
      <c r="AC158" s="218"/>
    </row>
    <row r="159" spans="1:29">
      <c r="A159" s="218"/>
      <c r="B159" s="218"/>
      <c r="C159" s="218"/>
      <c r="D159" s="218"/>
      <c r="E159" s="218"/>
      <c r="F159" s="218"/>
      <c r="G159" s="218"/>
      <c r="I159" s="218"/>
      <c r="J159" s="218"/>
      <c r="K159" s="218"/>
      <c r="L159" s="218"/>
      <c r="M159" s="218"/>
      <c r="N159" s="218"/>
      <c r="O159" s="270"/>
      <c r="V159" s="271"/>
      <c r="W159" s="271"/>
      <c r="X159" s="218"/>
      <c r="Y159" s="218"/>
      <c r="Z159" s="218"/>
      <c r="AA159" s="218"/>
      <c r="AB159" s="218"/>
      <c r="AC159" s="218"/>
    </row>
    <row r="160" spans="1:29">
      <c r="A160" s="218"/>
      <c r="B160" s="218"/>
      <c r="C160" s="218"/>
      <c r="D160" s="218"/>
      <c r="E160" s="218"/>
      <c r="F160" s="218"/>
      <c r="G160" s="218"/>
      <c r="I160" s="218"/>
      <c r="J160" s="218"/>
      <c r="K160" s="218"/>
      <c r="L160" s="218"/>
      <c r="M160" s="218"/>
      <c r="N160" s="218"/>
      <c r="O160" s="270"/>
      <c r="V160" s="271"/>
      <c r="W160" s="271"/>
      <c r="X160" s="218"/>
      <c r="Y160" s="218"/>
      <c r="Z160" s="218"/>
      <c r="AA160" s="218"/>
      <c r="AB160" s="218"/>
      <c r="AC160" s="218"/>
    </row>
    <row r="161" spans="1:29">
      <c r="A161" s="218"/>
      <c r="B161" s="218"/>
      <c r="C161" s="218"/>
      <c r="D161" s="218"/>
      <c r="E161" s="218"/>
      <c r="F161" s="218"/>
      <c r="G161" s="218"/>
      <c r="I161" s="218"/>
      <c r="J161" s="218"/>
      <c r="K161" s="218"/>
      <c r="L161" s="218"/>
      <c r="M161" s="218"/>
      <c r="N161" s="218"/>
      <c r="O161" s="270"/>
      <c r="V161" s="271"/>
      <c r="W161" s="271"/>
      <c r="X161" s="218"/>
      <c r="Y161" s="218"/>
      <c r="Z161" s="218"/>
      <c r="AA161" s="218"/>
      <c r="AB161" s="218"/>
      <c r="AC161" s="218"/>
    </row>
    <row r="162" spans="1:29">
      <c r="A162" s="218"/>
      <c r="B162" s="218"/>
      <c r="C162" s="218"/>
      <c r="D162" s="218"/>
      <c r="E162" s="218"/>
      <c r="F162" s="218"/>
      <c r="G162" s="218"/>
      <c r="I162" s="218"/>
      <c r="J162" s="218"/>
      <c r="K162" s="218"/>
      <c r="L162" s="218"/>
      <c r="M162" s="218"/>
      <c r="N162" s="218"/>
      <c r="O162" s="270"/>
      <c r="V162" s="271"/>
      <c r="W162" s="271"/>
      <c r="X162" s="218"/>
      <c r="Y162" s="218"/>
      <c r="Z162" s="218"/>
      <c r="AA162" s="218"/>
      <c r="AB162" s="218"/>
      <c r="AC162" s="218"/>
    </row>
    <row r="163" spans="1:29">
      <c r="A163" s="218"/>
      <c r="B163" s="218"/>
      <c r="C163" s="218"/>
      <c r="D163" s="218"/>
      <c r="E163" s="218"/>
      <c r="F163" s="218"/>
      <c r="G163" s="218"/>
      <c r="I163" s="218"/>
      <c r="J163" s="218"/>
      <c r="K163" s="218"/>
      <c r="L163" s="218"/>
      <c r="M163" s="218"/>
      <c r="N163" s="218"/>
      <c r="O163" s="270"/>
      <c r="V163" s="271"/>
      <c r="W163" s="271"/>
      <c r="X163" s="218"/>
      <c r="Y163" s="218"/>
      <c r="Z163" s="218"/>
      <c r="AA163" s="218"/>
      <c r="AB163" s="218"/>
      <c r="AC163" s="218"/>
    </row>
    <row r="164" spans="1:29">
      <c r="A164" s="218"/>
      <c r="B164" s="218"/>
      <c r="C164" s="218"/>
      <c r="D164" s="218"/>
      <c r="E164" s="218"/>
      <c r="F164" s="218"/>
      <c r="G164" s="218"/>
      <c r="I164" s="218"/>
      <c r="J164" s="218"/>
      <c r="K164" s="218"/>
      <c r="L164" s="218"/>
      <c r="M164" s="218"/>
      <c r="N164" s="218"/>
      <c r="O164" s="270"/>
      <c r="V164" s="271"/>
      <c r="W164" s="271"/>
      <c r="X164" s="218"/>
      <c r="Y164" s="218"/>
      <c r="Z164" s="218"/>
      <c r="AA164" s="218"/>
      <c r="AB164" s="218"/>
      <c r="AC164" s="218"/>
    </row>
    <row r="165" spans="1:29">
      <c r="A165" s="218"/>
      <c r="B165" s="218"/>
      <c r="C165" s="218"/>
      <c r="D165" s="218"/>
      <c r="E165" s="218"/>
      <c r="F165" s="218"/>
      <c r="G165" s="218"/>
      <c r="I165" s="218"/>
      <c r="J165" s="218"/>
      <c r="K165" s="218"/>
      <c r="L165" s="218"/>
      <c r="M165" s="218"/>
      <c r="N165" s="218"/>
      <c r="O165" s="270"/>
      <c r="V165" s="271"/>
      <c r="W165" s="271"/>
      <c r="X165" s="218"/>
      <c r="Y165" s="218"/>
      <c r="Z165" s="218"/>
      <c r="AA165" s="218"/>
      <c r="AB165" s="218"/>
      <c r="AC165" s="218"/>
    </row>
    <row r="166" spans="1:29">
      <c r="A166" s="218"/>
      <c r="B166" s="218"/>
      <c r="C166" s="218"/>
      <c r="D166" s="218"/>
      <c r="E166" s="218"/>
      <c r="F166" s="218"/>
      <c r="G166" s="218"/>
      <c r="I166" s="218"/>
      <c r="J166" s="218"/>
      <c r="K166" s="218"/>
      <c r="L166" s="218"/>
      <c r="M166" s="218"/>
      <c r="N166" s="218"/>
      <c r="O166" s="270"/>
      <c r="V166" s="271"/>
      <c r="W166" s="271"/>
      <c r="X166" s="218"/>
      <c r="Y166" s="218"/>
      <c r="Z166" s="218"/>
      <c r="AA166" s="218"/>
      <c r="AB166" s="218"/>
      <c r="AC166" s="218"/>
    </row>
    <row r="167" spans="1:29">
      <c r="A167" s="218"/>
      <c r="B167" s="218"/>
      <c r="C167" s="218"/>
      <c r="D167" s="218"/>
      <c r="E167" s="218"/>
      <c r="F167" s="218"/>
      <c r="G167" s="218"/>
      <c r="I167" s="218"/>
      <c r="J167" s="218"/>
      <c r="K167" s="218"/>
      <c r="L167" s="218"/>
      <c r="M167" s="218"/>
      <c r="N167" s="218"/>
      <c r="O167" s="270"/>
      <c r="V167" s="271"/>
      <c r="W167" s="271"/>
      <c r="X167" s="218"/>
      <c r="Y167" s="218"/>
      <c r="Z167" s="218"/>
      <c r="AA167" s="218"/>
      <c r="AB167" s="218"/>
      <c r="AC167" s="218"/>
    </row>
    <row r="168" spans="1:29">
      <c r="A168" s="218"/>
      <c r="B168" s="218"/>
      <c r="C168" s="218"/>
      <c r="D168" s="218"/>
      <c r="E168" s="218"/>
      <c r="F168" s="218"/>
      <c r="G168" s="218"/>
      <c r="I168" s="218"/>
      <c r="J168" s="218"/>
      <c r="K168" s="218"/>
      <c r="L168" s="218"/>
      <c r="M168" s="218"/>
      <c r="N168" s="218"/>
      <c r="O168" s="270"/>
      <c r="V168" s="271"/>
      <c r="W168" s="271"/>
      <c r="X168" s="218"/>
      <c r="Y168" s="218"/>
      <c r="Z168" s="218"/>
      <c r="AA168" s="218"/>
      <c r="AB168" s="218"/>
      <c r="AC168" s="218"/>
    </row>
    <row r="169" spans="1:29">
      <c r="A169" s="218"/>
      <c r="B169" s="218"/>
      <c r="C169" s="218"/>
      <c r="D169" s="218"/>
      <c r="E169" s="218"/>
      <c r="F169" s="218"/>
      <c r="G169" s="218"/>
      <c r="I169" s="218"/>
      <c r="J169" s="218"/>
      <c r="K169" s="218"/>
      <c r="L169" s="218"/>
      <c r="M169" s="218"/>
      <c r="N169" s="218"/>
      <c r="O169" s="270"/>
      <c r="V169" s="271"/>
      <c r="W169" s="271"/>
      <c r="X169" s="218"/>
      <c r="Y169" s="218"/>
      <c r="Z169" s="218"/>
      <c r="AA169" s="218"/>
      <c r="AB169" s="218"/>
      <c r="AC169" s="218"/>
    </row>
    <row r="170" spans="1:29">
      <c r="A170" s="218"/>
      <c r="B170" s="218"/>
      <c r="C170" s="218"/>
      <c r="D170" s="218"/>
      <c r="E170" s="218"/>
      <c r="F170" s="218"/>
      <c r="G170" s="218"/>
      <c r="I170" s="218"/>
      <c r="J170" s="218"/>
      <c r="K170" s="218"/>
      <c r="L170" s="218"/>
      <c r="M170" s="218"/>
      <c r="N170" s="218"/>
      <c r="O170" s="270"/>
      <c r="V170" s="271"/>
      <c r="W170" s="271"/>
      <c r="X170" s="218"/>
      <c r="Y170" s="218"/>
      <c r="Z170" s="218"/>
      <c r="AA170" s="218"/>
      <c r="AB170" s="218"/>
      <c r="AC170" s="218"/>
    </row>
    <row r="171" spans="1:29">
      <c r="A171" s="218"/>
      <c r="B171" s="218"/>
      <c r="C171" s="218"/>
      <c r="D171" s="218"/>
      <c r="E171" s="218"/>
      <c r="F171" s="218"/>
      <c r="G171" s="218"/>
      <c r="I171" s="218"/>
      <c r="J171" s="218"/>
      <c r="K171" s="218"/>
      <c r="L171" s="218"/>
      <c r="M171" s="218"/>
      <c r="N171" s="218"/>
      <c r="O171" s="270"/>
      <c r="V171" s="271"/>
      <c r="W171" s="271"/>
      <c r="X171" s="218"/>
      <c r="Y171" s="218"/>
      <c r="Z171" s="218"/>
      <c r="AA171" s="218"/>
      <c r="AB171" s="218"/>
      <c r="AC171" s="218"/>
    </row>
    <row r="172" spans="1:29">
      <c r="A172" s="218"/>
      <c r="B172" s="218"/>
      <c r="C172" s="218"/>
      <c r="D172" s="218"/>
      <c r="E172" s="218"/>
      <c r="F172" s="218"/>
      <c r="G172" s="218"/>
      <c r="I172" s="218"/>
      <c r="J172" s="218"/>
      <c r="K172" s="218"/>
      <c r="L172" s="218"/>
      <c r="M172" s="218"/>
      <c r="N172" s="218"/>
      <c r="O172" s="270"/>
      <c r="V172" s="271"/>
      <c r="W172" s="271"/>
      <c r="X172" s="218"/>
      <c r="Y172" s="218"/>
      <c r="Z172" s="218"/>
      <c r="AA172" s="218"/>
      <c r="AB172" s="218"/>
      <c r="AC172" s="218"/>
    </row>
    <row r="173" spans="1:29">
      <c r="A173" s="218"/>
      <c r="B173" s="218"/>
      <c r="C173" s="218"/>
      <c r="D173" s="218"/>
      <c r="E173" s="218"/>
      <c r="F173" s="218"/>
      <c r="G173" s="218"/>
      <c r="I173" s="218"/>
      <c r="J173" s="218"/>
      <c r="K173" s="218"/>
      <c r="L173" s="218"/>
      <c r="M173" s="218"/>
      <c r="N173" s="218"/>
      <c r="O173" s="270"/>
      <c r="V173" s="271"/>
      <c r="W173" s="271"/>
      <c r="X173" s="218"/>
      <c r="Y173" s="218"/>
      <c r="Z173" s="218"/>
      <c r="AA173" s="218"/>
      <c r="AB173" s="218"/>
      <c r="AC173" s="218"/>
    </row>
    <row r="174" spans="1:29">
      <c r="A174" s="218"/>
      <c r="B174" s="218"/>
      <c r="C174" s="218"/>
      <c r="D174" s="218"/>
      <c r="E174" s="218"/>
      <c r="F174" s="218"/>
      <c r="G174" s="218"/>
      <c r="I174" s="218"/>
      <c r="J174" s="218"/>
      <c r="K174" s="218"/>
      <c r="L174" s="218"/>
      <c r="M174" s="218"/>
      <c r="N174" s="218"/>
      <c r="O174" s="270"/>
      <c r="V174" s="271"/>
      <c r="W174" s="271"/>
      <c r="X174" s="218"/>
      <c r="Y174" s="218"/>
      <c r="Z174" s="218"/>
      <c r="AA174" s="218"/>
      <c r="AB174" s="218"/>
      <c r="AC174" s="218"/>
    </row>
    <row r="175" spans="1:29">
      <c r="A175" s="218"/>
      <c r="B175" s="218"/>
      <c r="C175" s="218"/>
      <c r="D175" s="218"/>
      <c r="E175" s="218"/>
      <c r="F175" s="218"/>
      <c r="G175" s="218"/>
      <c r="I175" s="218"/>
      <c r="J175" s="218"/>
      <c r="K175" s="218"/>
      <c r="L175" s="218"/>
      <c r="M175" s="218"/>
      <c r="N175" s="218"/>
      <c r="O175" s="270"/>
      <c r="V175" s="271"/>
      <c r="W175" s="271"/>
      <c r="X175" s="218"/>
      <c r="Y175" s="218"/>
      <c r="Z175" s="218"/>
      <c r="AA175" s="218"/>
      <c r="AB175" s="218"/>
      <c r="AC175" s="218"/>
    </row>
    <row r="176" spans="1:29">
      <c r="A176" s="218"/>
      <c r="B176" s="218"/>
      <c r="C176" s="218"/>
      <c r="D176" s="218"/>
      <c r="E176" s="218"/>
      <c r="F176" s="218"/>
      <c r="G176" s="218"/>
      <c r="I176" s="218"/>
      <c r="J176" s="218"/>
      <c r="K176" s="218"/>
      <c r="L176" s="218"/>
      <c r="M176" s="218"/>
      <c r="N176" s="218"/>
      <c r="O176" s="270"/>
      <c r="V176" s="271"/>
      <c r="W176" s="271"/>
      <c r="X176" s="218"/>
      <c r="Y176" s="218"/>
      <c r="Z176" s="218"/>
      <c r="AA176" s="218"/>
      <c r="AB176" s="218"/>
      <c r="AC176" s="218"/>
    </row>
    <row r="177" spans="1:29">
      <c r="A177" s="218"/>
      <c r="B177" s="218"/>
      <c r="C177" s="218"/>
      <c r="D177" s="218"/>
      <c r="E177" s="218"/>
      <c r="F177" s="218"/>
      <c r="G177" s="218"/>
      <c r="I177" s="218"/>
      <c r="J177" s="218"/>
      <c r="K177" s="218"/>
      <c r="L177" s="218"/>
      <c r="M177" s="218"/>
      <c r="N177" s="218"/>
      <c r="O177" s="270"/>
      <c r="V177" s="271"/>
      <c r="W177" s="271"/>
      <c r="X177" s="218"/>
      <c r="Y177" s="218"/>
      <c r="Z177" s="218"/>
      <c r="AA177" s="218"/>
      <c r="AB177" s="218"/>
      <c r="AC177" s="218"/>
    </row>
    <row r="178" spans="1:29">
      <c r="A178" s="218"/>
      <c r="B178" s="218"/>
      <c r="C178" s="218"/>
      <c r="D178" s="218"/>
      <c r="E178" s="218"/>
      <c r="F178" s="218"/>
      <c r="G178" s="218"/>
      <c r="I178" s="218"/>
      <c r="J178" s="218"/>
      <c r="K178" s="218"/>
      <c r="L178" s="218"/>
      <c r="M178" s="218"/>
      <c r="N178" s="218"/>
      <c r="O178" s="270"/>
      <c r="V178" s="271"/>
      <c r="W178" s="271"/>
      <c r="X178" s="218"/>
      <c r="Y178" s="218"/>
      <c r="Z178" s="218"/>
      <c r="AA178" s="218"/>
      <c r="AB178" s="218"/>
      <c r="AC178" s="218"/>
    </row>
    <row r="179" spans="1:29">
      <c r="A179" s="218"/>
      <c r="B179" s="218"/>
      <c r="C179" s="218"/>
      <c r="D179" s="218"/>
      <c r="E179" s="218"/>
      <c r="F179" s="218"/>
      <c r="G179" s="218"/>
      <c r="I179" s="218"/>
      <c r="J179" s="218"/>
      <c r="K179" s="218"/>
      <c r="L179" s="218"/>
      <c r="M179" s="218"/>
      <c r="N179" s="218"/>
      <c r="O179" s="270"/>
      <c r="V179" s="271"/>
      <c r="W179" s="271"/>
      <c r="X179" s="218"/>
      <c r="Y179" s="218"/>
      <c r="Z179" s="218"/>
      <c r="AA179" s="218"/>
      <c r="AB179" s="218"/>
      <c r="AC179" s="218"/>
    </row>
    <row r="180" spans="1:29">
      <c r="A180" s="218"/>
      <c r="B180" s="218"/>
      <c r="C180" s="218"/>
      <c r="D180" s="218"/>
      <c r="E180" s="218"/>
      <c r="F180" s="218"/>
      <c r="G180" s="218"/>
      <c r="I180" s="218"/>
      <c r="J180" s="218"/>
      <c r="K180" s="218"/>
      <c r="L180" s="218"/>
      <c r="M180" s="218"/>
      <c r="N180" s="218"/>
      <c r="O180" s="270"/>
      <c r="V180" s="271"/>
      <c r="W180" s="271"/>
      <c r="X180" s="218"/>
      <c r="Y180" s="218"/>
      <c r="Z180" s="218"/>
      <c r="AA180" s="218"/>
      <c r="AB180" s="218"/>
      <c r="AC180" s="218"/>
    </row>
    <row r="181" spans="1:29">
      <c r="A181" s="218"/>
      <c r="B181" s="218"/>
      <c r="C181" s="218"/>
      <c r="D181" s="218"/>
      <c r="E181" s="218"/>
      <c r="F181" s="218"/>
      <c r="G181" s="218"/>
      <c r="I181" s="218"/>
      <c r="J181" s="218"/>
      <c r="K181" s="218"/>
      <c r="L181" s="218"/>
      <c r="M181" s="218"/>
      <c r="N181" s="218"/>
      <c r="O181" s="270"/>
      <c r="V181" s="271"/>
      <c r="W181" s="271"/>
      <c r="X181" s="218"/>
      <c r="Y181" s="218"/>
      <c r="Z181" s="218"/>
      <c r="AA181" s="218"/>
      <c r="AB181" s="218"/>
      <c r="AC181" s="218"/>
    </row>
    <row r="182" spans="1:29">
      <c r="A182" s="218"/>
      <c r="B182" s="218"/>
      <c r="C182" s="218"/>
      <c r="D182" s="218"/>
      <c r="E182" s="218"/>
      <c r="F182" s="218"/>
      <c r="G182" s="218"/>
      <c r="I182" s="218"/>
      <c r="J182" s="218"/>
      <c r="K182" s="218"/>
      <c r="L182" s="218"/>
      <c r="M182" s="218"/>
      <c r="N182" s="218"/>
      <c r="O182" s="270"/>
      <c r="V182" s="271"/>
      <c r="W182" s="271"/>
      <c r="X182" s="218"/>
      <c r="Y182" s="218"/>
      <c r="Z182" s="218"/>
      <c r="AA182" s="218"/>
      <c r="AB182" s="218"/>
      <c r="AC182" s="218"/>
    </row>
    <row r="183" spans="1:29">
      <c r="A183" s="218"/>
      <c r="B183" s="218"/>
      <c r="C183" s="218"/>
      <c r="D183" s="218"/>
      <c r="E183" s="218"/>
      <c r="F183" s="218"/>
      <c r="G183" s="218"/>
      <c r="I183" s="218"/>
      <c r="J183" s="218"/>
      <c r="K183" s="218"/>
      <c r="L183" s="218"/>
      <c r="M183" s="218"/>
      <c r="N183" s="218"/>
      <c r="O183" s="270"/>
      <c r="V183" s="271"/>
      <c r="W183" s="271"/>
      <c r="X183" s="218"/>
      <c r="Y183" s="218"/>
      <c r="Z183" s="218"/>
      <c r="AA183" s="218"/>
      <c r="AB183" s="218"/>
      <c r="AC183" s="218"/>
    </row>
    <row r="184" spans="1:29">
      <c r="A184" s="218"/>
      <c r="B184" s="218"/>
      <c r="C184" s="218"/>
      <c r="D184" s="218"/>
      <c r="E184" s="218"/>
      <c r="F184" s="218"/>
      <c r="G184" s="218"/>
      <c r="I184" s="218"/>
      <c r="J184" s="218"/>
      <c r="K184" s="218"/>
      <c r="L184" s="218"/>
      <c r="M184" s="218"/>
      <c r="N184" s="218"/>
      <c r="O184" s="270"/>
      <c r="V184" s="271"/>
      <c r="W184" s="271"/>
      <c r="X184" s="218"/>
      <c r="Y184" s="218"/>
      <c r="Z184" s="218"/>
      <c r="AA184" s="218"/>
      <c r="AB184" s="218"/>
      <c r="AC184" s="218"/>
    </row>
    <row r="185" spans="1:29">
      <c r="A185" s="218"/>
      <c r="B185" s="218"/>
      <c r="C185" s="218"/>
      <c r="D185" s="218"/>
      <c r="E185" s="218"/>
      <c r="F185" s="218"/>
      <c r="G185" s="218"/>
      <c r="I185" s="218"/>
      <c r="J185" s="218"/>
      <c r="K185" s="218"/>
      <c r="L185" s="218"/>
      <c r="M185" s="218"/>
      <c r="N185" s="218"/>
      <c r="O185" s="270"/>
      <c r="V185" s="271"/>
      <c r="W185" s="271"/>
      <c r="X185" s="218"/>
      <c r="Y185" s="218"/>
      <c r="Z185" s="218"/>
      <c r="AA185" s="218"/>
      <c r="AB185" s="218"/>
      <c r="AC185" s="218"/>
    </row>
    <row r="186" spans="1:29">
      <c r="A186" s="218"/>
      <c r="B186" s="218"/>
      <c r="C186" s="218"/>
      <c r="D186" s="218"/>
      <c r="E186" s="218"/>
      <c r="F186" s="218"/>
      <c r="G186" s="218"/>
      <c r="I186" s="218"/>
      <c r="J186" s="218"/>
      <c r="K186" s="218"/>
      <c r="L186" s="218"/>
      <c r="M186" s="218"/>
      <c r="N186" s="218"/>
      <c r="O186" s="270"/>
      <c r="V186" s="271"/>
      <c r="W186" s="271"/>
      <c r="X186" s="218"/>
      <c r="Y186" s="218"/>
      <c r="Z186" s="218"/>
      <c r="AA186" s="218"/>
      <c r="AB186" s="218"/>
      <c r="AC186" s="218"/>
    </row>
    <row r="187" spans="1:29">
      <c r="A187" s="218"/>
      <c r="B187" s="218"/>
      <c r="C187" s="218"/>
      <c r="D187" s="218"/>
      <c r="E187" s="218"/>
      <c r="F187" s="218"/>
      <c r="G187" s="218"/>
      <c r="I187" s="218"/>
      <c r="J187" s="218"/>
      <c r="K187" s="218"/>
      <c r="L187" s="218"/>
      <c r="M187" s="218"/>
      <c r="N187" s="218"/>
      <c r="O187" s="270"/>
      <c r="V187" s="271"/>
      <c r="W187" s="271"/>
      <c r="X187" s="218"/>
      <c r="Y187" s="218"/>
      <c r="Z187" s="218"/>
      <c r="AA187" s="218"/>
      <c r="AB187" s="218"/>
      <c r="AC187" s="218"/>
    </row>
    <row r="188" spans="1:29">
      <c r="A188" s="218"/>
      <c r="B188" s="218"/>
      <c r="C188" s="218"/>
      <c r="D188" s="218"/>
      <c r="E188" s="218"/>
      <c r="F188" s="218"/>
      <c r="G188" s="218"/>
      <c r="I188" s="218"/>
      <c r="J188" s="218"/>
      <c r="K188" s="218"/>
      <c r="L188" s="218"/>
      <c r="M188" s="218"/>
      <c r="N188" s="218"/>
      <c r="O188" s="270"/>
      <c r="V188" s="271"/>
      <c r="W188" s="271"/>
      <c r="X188" s="218"/>
      <c r="Y188" s="218"/>
      <c r="Z188" s="218"/>
      <c r="AA188" s="218"/>
      <c r="AB188" s="218"/>
      <c r="AC188" s="218"/>
    </row>
    <row r="189" spans="1:29">
      <c r="A189" s="218"/>
      <c r="B189" s="218"/>
      <c r="C189" s="218"/>
      <c r="D189" s="218"/>
      <c r="E189" s="218"/>
      <c r="F189" s="218"/>
      <c r="G189" s="218"/>
      <c r="I189" s="218"/>
      <c r="J189" s="218"/>
      <c r="K189" s="218"/>
      <c r="L189" s="218"/>
      <c r="M189" s="218"/>
      <c r="N189" s="218"/>
      <c r="O189" s="270"/>
      <c r="V189" s="271"/>
      <c r="W189" s="271"/>
      <c r="X189" s="218"/>
      <c r="Y189" s="218"/>
      <c r="Z189" s="218"/>
      <c r="AA189" s="218"/>
      <c r="AB189" s="218"/>
      <c r="AC189" s="218"/>
    </row>
    <row r="190" spans="1:29">
      <c r="A190" s="218"/>
      <c r="B190" s="218"/>
      <c r="C190" s="218"/>
      <c r="D190" s="218"/>
      <c r="E190" s="218"/>
      <c r="F190" s="218"/>
      <c r="G190" s="218"/>
      <c r="I190" s="218"/>
      <c r="J190" s="218"/>
      <c r="K190" s="218"/>
      <c r="L190" s="218"/>
      <c r="M190" s="218"/>
      <c r="N190" s="218"/>
      <c r="O190" s="270"/>
      <c r="V190" s="271"/>
      <c r="W190" s="271"/>
      <c r="X190" s="218"/>
      <c r="Y190" s="218"/>
      <c r="Z190" s="218"/>
      <c r="AA190" s="218"/>
      <c r="AB190" s="218"/>
      <c r="AC190" s="218"/>
    </row>
    <row r="191" spans="1:29">
      <c r="A191" s="218"/>
      <c r="B191" s="218"/>
      <c r="C191" s="218"/>
      <c r="D191" s="218"/>
      <c r="E191" s="218"/>
      <c r="F191" s="218"/>
      <c r="G191" s="218"/>
      <c r="I191" s="218"/>
      <c r="J191" s="218"/>
      <c r="K191" s="218"/>
      <c r="L191" s="218"/>
      <c r="M191" s="218"/>
      <c r="N191" s="218"/>
      <c r="O191" s="270"/>
      <c r="V191" s="271"/>
      <c r="W191" s="271"/>
      <c r="X191" s="218"/>
      <c r="Y191" s="218"/>
      <c r="Z191" s="218"/>
      <c r="AA191" s="218"/>
      <c r="AB191" s="218"/>
      <c r="AC191" s="218"/>
    </row>
    <row r="192" spans="1:29">
      <c r="A192" s="218"/>
      <c r="B192" s="218"/>
      <c r="C192" s="218"/>
      <c r="D192" s="218"/>
      <c r="E192" s="218"/>
      <c r="F192" s="218"/>
      <c r="G192" s="218"/>
      <c r="I192" s="218"/>
      <c r="J192" s="218"/>
      <c r="K192" s="218"/>
      <c r="L192" s="218"/>
      <c r="M192" s="218"/>
      <c r="N192" s="218"/>
      <c r="O192" s="270"/>
      <c r="V192" s="271"/>
      <c r="W192" s="271"/>
      <c r="X192" s="218"/>
      <c r="Y192" s="218"/>
      <c r="Z192" s="218"/>
      <c r="AA192" s="218"/>
      <c r="AB192" s="218"/>
      <c r="AC192" s="218"/>
    </row>
    <row r="193" spans="1:29">
      <c r="A193" s="218"/>
      <c r="B193" s="218"/>
      <c r="C193" s="218"/>
      <c r="D193" s="218"/>
      <c r="E193" s="218"/>
      <c r="F193" s="218"/>
      <c r="G193" s="218"/>
      <c r="I193" s="218"/>
      <c r="J193" s="218"/>
      <c r="K193" s="218"/>
      <c r="L193" s="218"/>
      <c r="M193" s="218"/>
      <c r="N193" s="218"/>
      <c r="O193" s="270"/>
      <c r="V193" s="271"/>
      <c r="W193" s="271"/>
      <c r="X193" s="218"/>
      <c r="Y193" s="218"/>
      <c r="Z193" s="218"/>
      <c r="AA193" s="218"/>
      <c r="AB193" s="218"/>
      <c r="AC193" s="218"/>
    </row>
    <row r="194" spans="1:29">
      <c r="A194" s="218"/>
      <c r="B194" s="218"/>
      <c r="C194" s="218"/>
      <c r="D194" s="218"/>
      <c r="E194" s="218"/>
      <c r="F194" s="218"/>
      <c r="G194" s="218"/>
      <c r="I194" s="218"/>
      <c r="J194" s="218"/>
      <c r="K194" s="218"/>
      <c r="L194" s="218"/>
      <c r="M194" s="218"/>
      <c r="N194" s="218"/>
      <c r="O194" s="270"/>
      <c r="V194" s="271"/>
      <c r="W194" s="271"/>
      <c r="X194" s="218"/>
      <c r="Y194" s="218"/>
      <c r="Z194" s="218"/>
      <c r="AA194" s="218"/>
      <c r="AB194" s="218"/>
      <c r="AC194" s="218"/>
    </row>
    <row r="195" spans="1:29">
      <c r="A195" s="218"/>
      <c r="B195" s="218"/>
      <c r="C195" s="218"/>
      <c r="D195" s="218"/>
      <c r="E195" s="218"/>
      <c r="F195" s="218"/>
      <c r="G195" s="218"/>
      <c r="I195" s="218"/>
      <c r="J195" s="218"/>
      <c r="K195" s="218"/>
      <c r="L195" s="218"/>
      <c r="M195" s="218"/>
      <c r="N195" s="218"/>
      <c r="O195" s="270"/>
      <c r="V195" s="271"/>
      <c r="W195" s="271"/>
      <c r="X195" s="218"/>
      <c r="Y195" s="218"/>
      <c r="Z195" s="218"/>
      <c r="AA195" s="218"/>
      <c r="AB195" s="218"/>
      <c r="AC195" s="218"/>
    </row>
    <row r="196" spans="1:29">
      <c r="A196" s="218"/>
      <c r="B196" s="218"/>
      <c r="C196" s="218"/>
      <c r="D196" s="218"/>
      <c r="E196" s="218"/>
      <c r="F196" s="218"/>
      <c r="G196" s="218"/>
      <c r="I196" s="218"/>
      <c r="J196" s="218"/>
      <c r="K196" s="218"/>
      <c r="L196" s="218"/>
      <c r="M196" s="218"/>
      <c r="N196" s="218"/>
      <c r="O196" s="270"/>
      <c r="V196" s="271"/>
      <c r="W196" s="271"/>
      <c r="X196" s="218"/>
      <c r="Y196" s="218"/>
      <c r="Z196" s="218"/>
      <c r="AA196" s="218"/>
      <c r="AB196" s="218"/>
      <c r="AC196" s="218"/>
    </row>
    <row r="197" spans="1:29">
      <c r="A197" s="218"/>
      <c r="B197" s="218"/>
      <c r="C197" s="218"/>
      <c r="D197" s="218"/>
      <c r="E197" s="218"/>
      <c r="F197" s="218"/>
      <c r="G197" s="218"/>
      <c r="I197" s="218"/>
      <c r="J197" s="218"/>
      <c r="K197" s="218"/>
      <c r="L197" s="218"/>
      <c r="M197" s="218"/>
      <c r="N197" s="218"/>
      <c r="O197" s="270"/>
      <c r="V197" s="271"/>
      <c r="W197" s="271"/>
      <c r="X197" s="218"/>
      <c r="Y197" s="218"/>
      <c r="Z197" s="218"/>
      <c r="AA197" s="218"/>
      <c r="AB197" s="218"/>
      <c r="AC197" s="218"/>
    </row>
    <row r="198" spans="1:29">
      <c r="A198" s="218"/>
      <c r="B198" s="218"/>
      <c r="C198" s="218"/>
      <c r="D198" s="218"/>
      <c r="E198" s="218"/>
      <c r="F198" s="218"/>
      <c r="G198" s="218"/>
      <c r="I198" s="218"/>
      <c r="J198" s="218"/>
      <c r="K198" s="218"/>
      <c r="L198" s="218"/>
      <c r="M198" s="218"/>
      <c r="N198" s="218"/>
      <c r="O198" s="270"/>
      <c r="V198" s="271"/>
      <c r="W198" s="271"/>
      <c r="X198" s="218"/>
      <c r="Y198" s="218"/>
      <c r="Z198" s="218"/>
      <c r="AA198" s="218"/>
      <c r="AB198" s="218"/>
      <c r="AC198" s="218"/>
    </row>
    <row r="199" spans="1:29">
      <c r="A199" s="218"/>
      <c r="B199" s="218"/>
      <c r="C199" s="218"/>
      <c r="D199" s="218"/>
      <c r="E199" s="218"/>
      <c r="F199" s="218"/>
      <c r="G199" s="218"/>
      <c r="I199" s="218"/>
      <c r="J199" s="218"/>
      <c r="K199" s="218"/>
      <c r="L199" s="218"/>
      <c r="M199" s="218"/>
      <c r="N199" s="218"/>
      <c r="O199" s="270"/>
      <c r="V199" s="271"/>
      <c r="W199" s="271"/>
      <c r="X199" s="218"/>
      <c r="Y199" s="218"/>
      <c r="Z199" s="218"/>
      <c r="AA199" s="218"/>
      <c r="AB199" s="218"/>
      <c r="AC199" s="218"/>
    </row>
    <row r="200" spans="1:29">
      <c r="A200" s="218"/>
      <c r="B200" s="218"/>
      <c r="C200" s="218"/>
      <c r="D200" s="218"/>
      <c r="E200" s="218"/>
      <c r="F200" s="218"/>
      <c r="G200" s="218"/>
      <c r="I200" s="218"/>
      <c r="J200" s="218"/>
      <c r="K200" s="218"/>
      <c r="L200" s="218"/>
      <c r="M200" s="218"/>
      <c r="N200" s="218"/>
      <c r="O200" s="270"/>
      <c r="V200" s="271"/>
      <c r="W200" s="271"/>
      <c r="X200" s="218"/>
      <c r="Y200" s="218"/>
      <c r="Z200" s="218"/>
      <c r="AA200" s="218"/>
      <c r="AB200" s="218"/>
      <c r="AC200" s="218"/>
    </row>
    <row r="201" spans="1:29">
      <c r="A201" s="218"/>
      <c r="B201" s="218"/>
      <c r="C201" s="218"/>
      <c r="D201" s="218"/>
      <c r="E201" s="218"/>
      <c r="F201" s="218"/>
      <c r="G201" s="218"/>
      <c r="I201" s="218"/>
      <c r="J201" s="218"/>
      <c r="K201" s="218"/>
      <c r="L201" s="218"/>
      <c r="M201" s="218"/>
      <c r="N201" s="218"/>
      <c r="O201" s="270"/>
      <c r="V201" s="271"/>
      <c r="W201" s="271"/>
      <c r="X201" s="218"/>
      <c r="Y201" s="218"/>
      <c r="Z201" s="218"/>
      <c r="AA201" s="218"/>
      <c r="AB201" s="218"/>
      <c r="AC201" s="218"/>
    </row>
    <row r="202" spans="1:29">
      <c r="A202" s="218"/>
      <c r="B202" s="218"/>
      <c r="C202" s="218"/>
      <c r="D202" s="218"/>
      <c r="E202" s="218"/>
      <c r="F202" s="218"/>
      <c r="G202" s="218"/>
      <c r="I202" s="218"/>
      <c r="J202" s="218"/>
      <c r="K202" s="218"/>
      <c r="L202" s="218"/>
      <c r="M202" s="218"/>
      <c r="N202" s="218"/>
      <c r="O202" s="270"/>
      <c r="V202" s="271"/>
      <c r="W202" s="271"/>
      <c r="X202" s="218"/>
      <c r="Y202" s="218"/>
      <c r="Z202" s="218"/>
      <c r="AA202" s="218"/>
      <c r="AB202" s="218"/>
      <c r="AC202" s="218"/>
    </row>
    <row r="203" spans="1:29">
      <c r="A203" s="218"/>
      <c r="B203" s="218"/>
      <c r="C203" s="218"/>
      <c r="D203" s="218"/>
      <c r="E203" s="218"/>
      <c r="F203" s="218"/>
      <c r="G203" s="218"/>
      <c r="I203" s="218"/>
      <c r="J203" s="218"/>
      <c r="K203" s="218"/>
      <c r="L203" s="218"/>
      <c r="M203" s="218"/>
      <c r="N203" s="218"/>
      <c r="O203" s="270"/>
      <c r="V203" s="271"/>
      <c r="W203" s="271"/>
      <c r="X203" s="218"/>
      <c r="Y203" s="218"/>
      <c r="Z203" s="218"/>
      <c r="AA203" s="218"/>
      <c r="AB203" s="218"/>
      <c r="AC203" s="218"/>
    </row>
    <row r="204" spans="1:29">
      <c r="A204" s="218"/>
      <c r="B204" s="218"/>
      <c r="C204" s="218"/>
      <c r="D204" s="218"/>
      <c r="E204" s="218"/>
      <c r="F204" s="218"/>
      <c r="G204" s="218"/>
      <c r="I204" s="218"/>
      <c r="J204" s="218"/>
      <c r="K204" s="218"/>
      <c r="L204" s="218"/>
      <c r="M204" s="218"/>
      <c r="N204" s="218"/>
      <c r="O204" s="270"/>
      <c r="V204" s="271"/>
      <c r="W204" s="271"/>
      <c r="X204" s="218"/>
      <c r="Y204" s="218"/>
      <c r="Z204" s="218"/>
      <c r="AA204" s="218"/>
      <c r="AB204" s="218"/>
      <c r="AC204" s="218"/>
    </row>
    <row r="205" spans="1:29">
      <c r="A205" s="218"/>
      <c r="B205" s="218"/>
      <c r="C205" s="218"/>
      <c r="D205" s="218"/>
      <c r="E205" s="218"/>
      <c r="F205" s="218"/>
      <c r="G205" s="218"/>
      <c r="I205" s="218"/>
      <c r="J205" s="218"/>
      <c r="K205" s="218"/>
      <c r="L205" s="218"/>
      <c r="M205" s="218"/>
      <c r="N205" s="218"/>
      <c r="O205" s="270"/>
      <c r="V205" s="271"/>
      <c r="W205" s="271"/>
      <c r="X205" s="218"/>
      <c r="Y205" s="218"/>
      <c r="Z205" s="218"/>
      <c r="AA205" s="218"/>
      <c r="AB205" s="218"/>
      <c r="AC205" s="218"/>
    </row>
    <row r="206" spans="1:29">
      <c r="A206" s="218"/>
      <c r="B206" s="218"/>
      <c r="C206" s="218"/>
      <c r="D206" s="218"/>
      <c r="E206" s="218"/>
      <c r="F206" s="218"/>
      <c r="G206" s="218"/>
      <c r="I206" s="218"/>
      <c r="J206" s="218"/>
      <c r="K206" s="218"/>
      <c r="L206" s="218"/>
      <c r="M206" s="218"/>
      <c r="N206" s="218"/>
      <c r="O206" s="270"/>
      <c r="V206" s="271"/>
      <c r="W206" s="271"/>
      <c r="X206" s="218"/>
      <c r="Y206" s="218"/>
      <c r="Z206" s="218"/>
      <c r="AA206" s="218"/>
      <c r="AB206" s="218"/>
      <c r="AC206" s="218"/>
    </row>
    <row r="207" spans="1:29">
      <c r="A207" s="218"/>
      <c r="B207" s="218"/>
      <c r="C207" s="218"/>
      <c r="D207" s="218"/>
      <c r="E207" s="218"/>
      <c r="F207" s="218"/>
      <c r="G207" s="218"/>
      <c r="I207" s="218"/>
      <c r="J207" s="218"/>
      <c r="K207" s="218"/>
      <c r="L207" s="218"/>
      <c r="M207" s="218"/>
      <c r="N207" s="218"/>
      <c r="O207" s="270"/>
      <c r="V207" s="271"/>
      <c r="W207" s="271"/>
      <c r="X207" s="218"/>
      <c r="Y207" s="218"/>
      <c r="Z207" s="218"/>
      <c r="AA207" s="218"/>
      <c r="AB207" s="218"/>
      <c r="AC207" s="218"/>
    </row>
    <row r="208" spans="1:29">
      <c r="A208" s="218"/>
      <c r="B208" s="218"/>
      <c r="C208" s="218"/>
      <c r="D208" s="218"/>
      <c r="E208" s="218"/>
      <c r="F208" s="218"/>
      <c r="G208" s="218"/>
      <c r="I208" s="218"/>
      <c r="J208" s="218"/>
      <c r="K208" s="218"/>
      <c r="L208" s="218"/>
      <c r="M208" s="218"/>
      <c r="N208" s="218"/>
      <c r="O208" s="270"/>
      <c r="V208" s="271"/>
      <c r="W208" s="271"/>
      <c r="X208" s="218"/>
      <c r="Y208" s="218"/>
      <c r="Z208" s="218"/>
      <c r="AA208" s="218"/>
      <c r="AB208" s="218"/>
      <c r="AC208" s="218"/>
    </row>
    <row r="209" spans="1:29">
      <c r="A209" s="218"/>
      <c r="B209" s="218"/>
      <c r="C209" s="218"/>
      <c r="D209" s="218"/>
      <c r="E209" s="218"/>
      <c r="F209" s="218"/>
      <c r="G209" s="218"/>
      <c r="I209" s="218"/>
      <c r="J209" s="218"/>
      <c r="K209" s="218"/>
      <c r="L209" s="218"/>
      <c r="M209" s="218"/>
      <c r="N209" s="218"/>
      <c r="O209" s="270"/>
      <c r="V209" s="271"/>
      <c r="W209" s="271"/>
      <c r="X209" s="218"/>
      <c r="Y209" s="218"/>
      <c r="Z209" s="218"/>
      <c r="AA209" s="218"/>
      <c r="AB209" s="218"/>
      <c r="AC209" s="218"/>
    </row>
    <row r="210" spans="1:29">
      <c r="A210" s="218"/>
      <c r="B210" s="218"/>
      <c r="C210" s="218"/>
      <c r="D210" s="218"/>
      <c r="E210" s="218"/>
      <c r="F210" s="218"/>
      <c r="G210" s="218"/>
      <c r="I210" s="218"/>
      <c r="J210" s="218"/>
      <c r="K210" s="218"/>
      <c r="L210" s="218"/>
      <c r="M210" s="218"/>
      <c r="N210" s="218"/>
      <c r="O210" s="270"/>
      <c r="V210" s="271"/>
      <c r="W210" s="271"/>
      <c r="X210" s="218"/>
      <c r="Y210" s="218"/>
      <c r="Z210" s="218"/>
      <c r="AA210" s="218"/>
      <c r="AB210" s="218"/>
      <c r="AC210" s="218"/>
    </row>
    <row r="211" spans="1:29">
      <c r="A211" s="218"/>
      <c r="B211" s="218"/>
      <c r="C211" s="218"/>
      <c r="D211" s="218"/>
      <c r="E211" s="218"/>
      <c r="F211" s="218"/>
      <c r="G211" s="218"/>
      <c r="I211" s="218"/>
      <c r="J211" s="218"/>
      <c r="K211" s="218"/>
      <c r="L211" s="218"/>
      <c r="M211" s="218"/>
      <c r="N211" s="218"/>
      <c r="O211" s="270"/>
      <c r="V211" s="271"/>
      <c r="W211" s="271"/>
      <c r="X211" s="218"/>
      <c r="Y211" s="218"/>
      <c r="Z211" s="218"/>
      <c r="AA211" s="218"/>
      <c r="AB211" s="218"/>
      <c r="AC211" s="218"/>
    </row>
    <row r="212" spans="1:29">
      <c r="A212" s="218"/>
      <c r="B212" s="218"/>
      <c r="C212" s="218"/>
      <c r="D212" s="218"/>
      <c r="E212" s="218"/>
      <c r="F212" s="218"/>
      <c r="G212" s="218"/>
      <c r="I212" s="218"/>
      <c r="J212" s="218"/>
      <c r="K212" s="218"/>
      <c r="L212" s="218"/>
      <c r="M212" s="218"/>
      <c r="N212" s="218"/>
      <c r="O212" s="270"/>
      <c r="V212" s="271"/>
      <c r="W212" s="271"/>
      <c r="X212" s="218"/>
      <c r="Y212" s="218"/>
      <c r="Z212" s="218"/>
      <c r="AA212" s="218"/>
      <c r="AB212" s="218"/>
      <c r="AC212" s="218"/>
    </row>
    <row r="213" spans="1:29">
      <c r="A213" s="218"/>
      <c r="B213" s="218"/>
      <c r="C213" s="218"/>
      <c r="D213" s="218"/>
      <c r="E213" s="218"/>
      <c r="F213" s="218"/>
      <c r="G213" s="218"/>
      <c r="I213" s="218"/>
      <c r="J213" s="218"/>
      <c r="K213" s="218"/>
      <c r="L213" s="218"/>
      <c r="M213" s="218"/>
      <c r="N213" s="218"/>
      <c r="O213" s="270"/>
      <c r="V213" s="271"/>
      <c r="W213" s="271"/>
      <c r="X213" s="218"/>
      <c r="Y213" s="218"/>
      <c r="Z213" s="218"/>
      <c r="AA213" s="218"/>
      <c r="AB213" s="218"/>
      <c r="AC213" s="218"/>
    </row>
    <row r="214" spans="1:29">
      <c r="A214" s="218"/>
      <c r="B214" s="218"/>
      <c r="C214" s="218"/>
      <c r="D214" s="218"/>
      <c r="E214" s="218"/>
      <c r="F214" s="218"/>
      <c r="G214" s="218"/>
      <c r="I214" s="218"/>
      <c r="J214" s="218"/>
      <c r="K214" s="218"/>
      <c r="L214" s="218"/>
      <c r="M214" s="218"/>
      <c r="N214" s="218"/>
      <c r="O214" s="270"/>
      <c r="V214" s="271"/>
      <c r="W214" s="271"/>
      <c r="X214" s="218"/>
      <c r="Y214" s="218"/>
      <c r="Z214" s="218"/>
      <c r="AA214" s="218"/>
      <c r="AB214" s="218"/>
      <c r="AC214" s="218"/>
    </row>
    <row r="215" spans="1:29">
      <c r="A215" s="218"/>
      <c r="B215" s="218"/>
      <c r="C215" s="218"/>
      <c r="D215" s="218"/>
      <c r="E215" s="218"/>
      <c r="F215" s="218"/>
      <c r="G215" s="218"/>
      <c r="I215" s="218"/>
      <c r="J215" s="218"/>
      <c r="K215" s="218"/>
      <c r="L215" s="218"/>
      <c r="M215" s="218"/>
      <c r="N215" s="218"/>
      <c r="O215" s="270"/>
      <c r="V215" s="271"/>
      <c r="W215" s="271"/>
      <c r="X215" s="218"/>
      <c r="Y215" s="218"/>
      <c r="Z215" s="218"/>
      <c r="AA215" s="218"/>
      <c r="AB215" s="218"/>
      <c r="AC215" s="218"/>
    </row>
    <row r="216" spans="1:29">
      <c r="A216" s="218"/>
      <c r="B216" s="218"/>
      <c r="C216" s="218"/>
      <c r="D216" s="218"/>
      <c r="E216" s="218"/>
      <c r="F216" s="218"/>
      <c r="G216" s="218"/>
      <c r="I216" s="218"/>
      <c r="J216" s="218"/>
      <c r="K216" s="218"/>
      <c r="L216" s="218"/>
      <c r="M216" s="218"/>
      <c r="N216" s="218"/>
      <c r="O216" s="270"/>
      <c r="V216" s="271"/>
      <c r="W216" s="271"/>
      <c r="X216" s="218"/>
      <c r="Y216" s="218"/>
      <c r="Z216" s="218"/>
      <c r="AA216" s="218"/>
      <c r="AB216" s="218"/>
      <c r="AC216" s="218"/>
    </row>
    <row r="217" spans="1:29">
      <c r="A217" s="218"/>
      <c r="B217" s="218"/>
      <c r="C217" s="218"/>
      <c r="D217" s="218"/>
      <c r="E217" s="218"/>
      <c r="F217" s="218"/>
      <c r="G217" s="218"/>
      <c r="I217" s="218"/>
      <c r="J217" s="218"/>
      <c r="K217" s="218"/>
      <c r="L217" s="218"/>
      <c r="M217" s="218"/>
      <c r="N217" s="218"/>
      <c r="O217" s="270"/>
      <c r="V217" s="271"/>
      <c r="W217" s="271"/>
      <c r="X217" s="218"/>
      <c r="Y217" s="218"/>
      <c r="Z217" s="218"/>
      <c r="AA217" s="218"/>
      <c r="AB217" s="218"/>
      <c r="AC217" s="218"/>
    </row>
    <row r="218" spans="1:29">
      <c r="A218" s="218"/>
      <c r="B218" s="218"/>
      <c r="C218" s="218"/>
      <c r="D218" s="218"/>
      <c r="E218" s="218"/>
      <c r="F218" s="218"/>
      <c r="G218" s="218"/>
      <c r="I218" s="218"/>
      <c r="J218" s="218"/>
      <c r="K218" s="218"/>
      <c r="L218" s="218"/>
      <c r="M218" s="218"/>
      <c r="N218" s="218"/>
      <c r="O218" s="270"/>
      <c r="V218" s="271"/>
      <c r="W218" s="271"/>
      <c r="X218" s="218"/>
      <c r="Y218" s="218"/>
      <c r="Z218" s="218"/>
      <c r="AA218" s="218"/>
      <c r="AB218" s="218"/>
      <c r="AC218" s="218"/>
    </row>
    <row r="219" spans="1:29">
      <c r="A219" s="218"/>
      <c r="B219" s="218"/>
      <c r="C219" s="218"/>
      <c r="D219" s="218"/>
      <c r="E219" s="218"/>
      <c r="F219" s="218"/>
      <c r="G219" s="218"/>
      <c r="I219" s="218"/>
      <c r="J219" s="218"/>
      <c r="K219" s="218"/>
      <c r="L219" s="218"/>
      <c r="M219" s="218"/>
      <c r="N219" s="218"/>
      <c r="O219" s="270"/>
      <c r="V219" s="271"/>
      <c r="W219" s="271"/>
      <c r="X219" s="218"/>
      <c r="Y219" s="218"/>
      <c r="Z219" s="218"/>
      <c r="AA219" s="218"/>
      <c r="AB219" s="218"/>
      <c r="AC219" s="218"/>
    </row>
    <row r="220" spans="1:29">
      <c r="A220" s="218"/>
      <c r="B220" s="218"/>
      <c r="C220" s="218"/>
      <c r="D220" s="218"/>
      <c r="E220" s="218"/>
      <c r="F220" s="218"/>
      <c r="G220" s="218"/>
      <c r="I220" s="218"/>
      <c r="J220" s="218"/>
      <c r="K220" s="218"/>
      <c r="L220" s="218"/>
      <c r="M220" s="218"/>
      <c r="N220" s="218"/>
      <c r="O220" s="270"/>
      <c r="V220" s="271"/>
      <c r="W220" s="271"/>
      <c r="X220" s="218"/>
      <c r="Y220" s="218"/>
      <c r="Z220" s="218"/>
      <c r="AA220" s="218"/>
      <c r="AB220" s="218"/>
      <c r="AC220" s="218"/>
    </row>
    <row r="221" spans="1:29">
      <c r="A221" s="218"/>
      <c r="B221" s="218"/>
      <c r="C221" s="218"/>
      <c r="D221" s="218"/>
      <c r="E221" s="218"/>
      <c r="F221" s="218"/>
      <c r="G221" s="218"/>
      <c r="I221" s="218"/>
      <c r="J221" s="218"/>
      <c r="K221" s="218"/>
      <c r="L221" s="218"/>
      <c r="M221" s="218"/>
      <c r="N221" s="218"/>
      <c r="O221" s="270"/>
      <c r="V221" s="271"/>
      <c r="W221" s="271"/>
      <c r="X221" s="218"/>
      <c r="Y221" s="218"/>
      <c r="Z221" s="218"/>
      <c r="AA221" s="218"/>
      <c r="AB221" s="218"/>
      <c r="AC221" s="218"/>
    </row>
    <row r="222" spans="1:29">
      <c r="A222" s="218"/>
      <c r="B222" s="218"/>
      <c r="C222" s="218"/>
      <c r="D222" s="218"/>
      <c r="E222" s="218"/>
      <c r="F222" s="218"/>
      <c r="G222" s="218"/>
      <c r="I222" s="218"/>
      <c r="J222" s="218"/>
      <c r="K222" s="218"/>
      <c r="L222" s="218"/>
      <c r="M222" s="218"/>
      <c r="N222" s="218"/>
      <c r="O222" s="270"/>
      <c r="V222" s="271"/>
      <c r="W222" s="271"/>
      <c r="X222" s="218"/>
      <c r="Y222" s="218"/>
      <c r="Z222" s="218"/>
      <c r="AA222" s="218"/>
      <c r="AB222" s="218"/>
      <c r="AC222" s="218"/>
    </row>
    <row r="223" spans="1:29">
      <c r="A223" s="218"/>
      <c r="B223" s="218"/>
      <c r="C223" s="218"/>
      <c r="D223" s="218"/>
      <c r="E223" s="218"/>
      <c r="F223" s="218"/>
      <c r="G223" s="218"/>
      <c r="I223" s="218"/>
      <c r="J223" s="218"/>
      <c r="K223" s="218"/>
      <c r="L223" s="218"/>
      <c r="M223" s="218"/>
      <c r="N223" s="218"/>
      <c r="O223" s="270"/>
      <c r="V223" s="271"/>
      <c r="W223" s="271"/>
      <c r="X223" s="218"/>
      <c r="Y223" s="218"/>
      <c r="Z223" s="218"/>
      <c r="AA223" s="218"/>
      <c r="AB223" s="218"/>
      <c r="AC223" s="218"/>
    </row>
    <row r="224" spans="1:29">
      <c r="A224" s="218"/>
      <c r="B224" s="218"/>
      <c r="C224" s="218"/>
      <c r="D224" s="218"/>
      <c r="E224" s="218"/>
      <c r="F224" s="218"/>
      <c r="G224" s="218"/>
      <c r="I224" s="218"/>
      <c r="J224" s="218"/>
      <c r="K224" s="218"/>
      <c r="L224" s="218"/>
      <c r="M224" s="218"/>
      <c r="N224" s="218"/>
      <c r="O224" s="270"/>
      <c r="V224" s="271"/>
      <c r="W224" s="271"/>
      <c r="X224" s="218"/>
      <c r="Y224" s="218"/>
      <c r="Z224" s="218"/>
      <c r="AA224" s="218"/>
      <c r="AB224" s="218"/>
      <c r="AC224" s="218"/>
    </row>
    <row r="225" spans="1:29">
      <c r="A225" s="218"/>
      <c r="B225" s="218"/>
      <c r="C225" s="218"/>
      <c r="D225" s="218"/>
      <c r="E225" s="218"/>
      <c r="F225" s="218"/>
      <c r="G225" s="218"/>
      <c r="I225" s="218"/>
      <c r="J225" s="218"/>
      <c r="K225" s="218"/>
      <c r="L225" s="218"/>
      <c r="M225" s="218"/>
      <c r="N225" s="218"/>
      <c r="O225" s="270"/>
      <c r="V225" s="271"/>
      <c r="W225" s="271"/>
      <c r="X225" s="218"/>
      <c r="Y225" s="218"/>
      <c r="Z225" s="218"/>
      <c r="AA225" s="218"/>
      <c r="AB225" s="218"/>
      <c r="AC225" s="218"/>
    </row>
    <row r="226" spans="1:29">
      <c r="A226" s="218"/>
      <c r="B226" s="218"/>
      <c r="C226" s="218"/>
      <c r="D226" s="218"/>
      <c r="E226" s="218"/>
      <c r="F226" s="218"/>
      <c r="G226" s="218"/>
      <c r="I226" s="218"/>
      <c r="J226" s="218"/>
      <c r="K226" s="218"/>
      <c r="L226" s="218"/>
      <c r="M226" s="218"/>
      <c r="N226" s="218"/>
      <c r="O226" s="270"/>
      <c r="V226" s="271"/>
      <c r="W226" s="271"/>
      <c r="X226" s="218"/>
      <c r="Y226" s="218"/>
      <c r="Z226" s="218"/>
      <c r="AA226" s="218"/>
      <c r="AB226" s="218"/>
      <c r="AC226" s="218"/>
    </row>
    <row r="227" spans="1:29">
      <c r="A227" s="218"/>
      <c r="B227" s="218"/>
      <c r="C227" s="218"/>
      <c r="D227" s="218"/>
      <c r="E227" s="218"/>
      <c r="F227" s="218"/>
      <c r="G227" s="218"/>
      <c r="I227" s="218"/>
      <c r="J227" s="218"/>
      <c r="K227" s="218"/>
      <c r="L227" s="218"/>
      <c r="M227" s="218"/>
      <c r="N227" s="218"/>
      <c r="O227" s="270"/>
      <c r="V227" s="271"/>
      <c r="W227" s="271"/>
      <c r="X227" s="218"/>
      <c r="Y227" s="218"/>
      <c r="Z227" s="218"/>
      <c r="AA227" s="218"/>
      <c r="AB227" s="218"/>
      <c r="AC227" s="218"/>
    </row>
    <row r="228" spans="1:29">
      <c r="A228" s="218"/>
      <c r="B228" s="218"/>
      <c r="C228" s="218"/>
      <c r="D228" s="218"/>
      <c r="E228" s="218"/>
      <c r="F228" s="218"/>
      <c r="G228" s="218"/>
      <c r="I228" s="218"/>
      <c r="J228" s="218"/>
      <c r="K228" s="218"/>
      <c r="L228" s="218"/>
      <c r="M228" s="218"/>
      <c r="N228" s="218"/>
      <c r="O228" s="270"/>
      <c r="V228" s="271"/>
      <c r="W228" s="271"/>
      <c r="X228" s="218"/>
      <c r="Y228" s="218"/>
      <c r="Z228" s="218"/>
      <c r="AA228" s="218"/>
      <c r="AB228" s="218"/>
      <c r="AC228" s="218"/>
    </row>
    <row r="229" spans="1:29">
      <c r="A229" s="218"/>
      <c r="B229" s="218"/>
      <c r="C229" s="218"/>
      <c r="D229" s="218"/>
      <c r="E229" s="218"/>
      <c r="F229" s="218"/>
      <c r="G229" s="218"/>
      <c r="I229" s="218"/>
      <c r="J229" s="218"/>
      <c r="K229" s="218"/>
      <c r="L229" s="218"/>
      <c r="M229" s="218"/>
      <c r="N229" s="218"/>
      <c r="O229" s="270"/>
      <c r="V229" s="271"/>
      <c r="W229" s="271"/>
      <c r="X229" s="218"/>
      <c r="Y229" s="218"/>
      <c r="Z229" s="218"/>
      <c r="AA229" s="218"/>
      <c r="AB229" s="218"/>
      <c r="AC229" s="218"/>
    </row>
    <row r="230" spans="1:29">
      <c r="A230" s="218"/>
      <c r="B230" s="218"/>
      <c r="C230" s="218"/>
      <c r="D230" s="218"/>
      <c r="E230" s="218"/>
      <c r="F230" s="218"/>
      <c r="G230" s="218"/>
      <c r="I230" s="218"/>
      <c r="J230" s="218"/>
      <c r="K230" s="218"/>
      <c r="L230" s="218"/>
      <c r="M230" s="218"/>
      <c r="N230" s="218"/>
      <c r="O230" s="270"/>
      <c r="V230" s="271"/>
      <c r="W230" s="271"/>
      <c r="X230" s="218"/>
      <c r="Y230" s="218"/>
      <c r="Z230" s="218"/>
      <c r="AA230" s="218"/>
      <c r="AB230" s="218"/>
      <c r="AC230" s="218"/>
    </row>
    <row r="231" spans="1:29">
      <c r="A231" s="218"/>
      <c r="B231" s="218"/>
      <c r="C231" s="218"/>
      <c r="D231" s="218"/>
      <c r="E231" s="218"/>
      <c r="F231" s="218"/>
      <c r="G231" s="218"/>
      <c r="I231" s="218"/>
      <c r="J231" s="218"/>
      <c r="K231" s="218"/>
      <c r="L231" s="218"/>
      <c r="M231" s="218"/>
      <c r="N231" s="218"/>
      <c r="O231" s="270"/>
      <c r="V231" s="271"/>
      <c r="W231" s="271"/>
      <c r="X231" s="218"/>
      <c r="Y231" s="218"/>
      <c r="Z231" s="218"/>
      <c r="AA231" s="218"/>
      <c r="AB231" s="218"/>
      <c r="AC231" s="218"/>
    </row>
    <row r="232" spans="1:29">
      <c r="A232" s="218"/>
      <c r="B232" s="218"/>
      <c r="C232" s="218"/>
      <c r="D232" s="218"/>
      <c r="E232" s="218"/>
      <c r="F232" s="218"/>
      <c r="G232" s="218"/>
      <c r="I232" s="218"/>
      <c r="J232" s="218"/>
      <c r="K232" s="218"/>
      <c r="L232" s="218"/>
      <c r="M232" s="218"/>
      <c r="N232" s="218"/>
      <c r="O232" s="270"/>
      <c r="V232" s="271"/>
      <c r="W232" s="271"/>
      <c r="X232" s="218"/>
      <c r="Y232" s="218"/>
      <c r="Z232" s="218"/>
      <c r="AA232" s="218"/>
      <c r="AB232" s="218"/>
      <c r="AC232" s="218"/>
    </row>
    <row r="233" spans="1:29">
      <c r="A233" s="218"/>
      <c r="B233" s="218"/>
      <c r="C233" s="218"/>
      <c r="D233" s="218"/>
      <c r="E233" s="218"/>
      <c r="F233" s="218"/>
      <c r="G233" s="218"/>
      <c r="I233" s="218"/>
      <c r="J233" s="218"/>
      <c r="K233" s="218"/>
      <c r="L233" s="218"/>
      <c r="M233" s="218"/>
      <c r="N233" s="218"/>
      <c r="O233" s="270"/>
      <c r="V233" s="271"/>
      <c r="W233" s="271"/>
      <c r="X233" s="218"/>
      <c r="Y233" s="218"/>
      <c r="Z233" s="218"/>
      <c r="AA233" s="218"/>
      <c r="AB233" s="218"/>
      <c r="AC233" s="218"/>
    </row>
    <row r="234" spans="1:29">
      <c r="A234" s="218"/>
      <c r="B234" s="218"/>
      <c r="C234" s="218"/>
      <c r="D234" s="218"/>
      <c r="E234" s="218"/>
      <c r="F234" s="218"/>
      <c r="G234" s="218"/>
      <c r="I234" s="218"/>
      <c r="J234" s="218"/>
      <c r="K234" s="218"/>
      <c r="L234" s="218"/>
      <c r="M234" s="218"/>
      <c r="N234" s="218"/>
      <c r="O234" s="270"/>
      <c r="V234" s="271"/>
      <c r="W234" s="271"/>
      <c r="X234" s="218"/>
      <c r="Y234" s="218"/>
      <c r="Z234" s="218"/>
      <c r="AA234" s="218"/>
      <c r="AB234" s="218"/>
      <c r="AC234" s="218"/>
    </row>
    <row r="235" spans="1:29">
      <c r="A235" s="218"/>
      <c r="B235" s="218"/>
      <c r="C235" s="218"/>
      <c r="D235" s="218"/>
      <c r="E235" s="218"/>
      <c r="F235" s="218"/>
      <c r="G235" s="218"/>
      <c r="I235" s="218"/>
      <c r="J235" s="218"/>
      <c r="K235" s="218"/>
      <c r="L235" s="218"/>
      <c r="M235" s="218"/>
      <c r="N235" s="218"/>
      <c r="O235" s="270"/>
      <c r="V235" s="271"/>
      <c r="W235" s="271"/>
      <c r="X235" s="218"/>
      <c r="Y235" s="218"/>
      <c r="Z235" s="218"/>
      <c r="AA235" s="218"/>
      <c r="AB235" s="218"/>
      <c r="AC235" s="218"/>
    </row>
    <row r="236" spans="1:29">
      <c r="A236" s="218"/>
      <c r="B236" s="218"/>
      <c r="C236" s="218"/>
      <c r="D236" s="218"/>
      <c r="E236" s="218"/>
      <c r="F236" s="218"/>
      <c r="G236" s="218"/>
      <c r="I236" s="218"/>
      <c r="J236" s="218"/>
      <c r="K236" s="218"/>
      <c r="L236" s="218"/>
      <c r="M236" s="218"/>
      <c r="N236" s="218"/>
      <c r="O236" s="270"/>
      <c r="V236" s="271"/>
      <c r="W236" s="271"/>
      <c r="X236" s="218"/>
      <c r="Y236" s="218"/>
      <c r="Z236" s="218"/>
      <c r="AA236" s="218"/>
      <c r="AB236" s="218"/>
      <c r="AC236" s="218"/>
    </row>
    <row r="237" spans="1:29">
      <c r="A237" s="218"/>
      <c r="B237" s="218"/>
      <c r="C237" s="218"/>
      <c r="D237" s="218"/>
      <c r="E237" s="218"/>
      <c r="F237" s="218"/>
      <c r="G237" s="218"/>
      <c r="I237" s="218"/>
      <c r="J237" s="218"/>
      <c r="K237" s="218"/>
      <c r="L237" s="218"/>
      <c r="M237" s="218"/>
      <c r="N237" s="218"/>
      <c r="O237" s="270"/>
      <c r="V237" s="271"/>
      <c r="W237" s="271"/>
      <c r="X237" s="218"/>
      <c r="Y237" s="218"/>
      <c r="Z237" s="218"/>
      <c r="AA237" s="218"/>
      <c r="AB237" s="218"/>
      <c r="AC237" s="218"/>
    </row>
    <row r="238" spans="1:29">
      <c r="A238" s="218"/>
      <c r="B238" s="218"/>
      <c r="C238" s="218"/>
      <c r="D238" s="218"/>
      <c r="E238" s="218"/>
      <c r="F238" s="218"/>
      <c r="G238" s="218"/>
      <c r="I238" s="218"/>
      <c r="J238" s="218"/>
      <c r="K238" s="218"/>
      <c r="L238" s="218"/>
      <c r="M238" s="218"/>
      <c r="N238" s="218"/>
      <c r="O238" s="270"/>
      <c r="V238" s="271"/>
      <c r="W238" s="271"/>
      <c r="X238" s="218"/>
      <c r="Y238" s="218"/>
      <c r="Z238" s="218"/>
      <c r="AA238" s="218"/>
      <c r="AB238" s="218"/>
      <c r="AC238" s="218"/>
    </row>
    <row r="239" spans="1:29">
      <c r="A239" s="218"/>
      <c r="B239" s="218"/>
      <c r="C239" s="218"/>
      <c r="D239" s="218"/>
      <c r="E239" s="218"/>
      <c r="F239" s="218"/>
      <c r="G239" s="218"/>
      <c r="I239" s="218"/>
      <c r="J239" s="218"/>
      <c r="K239" s="218"/>
      <c r="L239" s="218"/>
      <c r="M239" s="218"/>
      <c r="N239" s="218"/>
      <c r="O239" s="270"/>
      <c r="V239" s="271"/>
      <c r="W239" s="271"/>
      <c r="X239" s="218"/>
      <c r="Y239" s="218"/>
      <c r="Z239" s="218"/>
      <c r="AA239" s="218"/>
      <c r="AB239" s="218"/>
      <c r="AC239" s="218"/>
    </row>
    <row r="240" spans="1:29">
      <c r="A240" s="218"/>
      <c r="B240" s="218"/>
      <c r="C240" s="218"/>
      <c r="D240" s="218"/>
      <c r="E240" s="218"/>
      <c r="F240" s="218"/>
      <c r="G240" s="218"/>
      <c r="I240" s="218"/>
      <c r="J240" s="218"/>
      <c r="K240" s="218"/>
      <c r="L240" s="218"/>
      <c r="M240" s="218"/>
      <c r="N240" s="218"/>
      <c r="O240" s="270"/>
      <c r="V240" s="271"/>
      <c r="W240" s="271"/>
      <c r="X240" s="218"/>
      <c r="Y240" s="218"/>
      <c r="Z240" s="218"/>
      <c r="AA240" s="218"/>
      <c r="AB240" s="218"/>
      <c r="AC240" s="218"/>
    </row>
    <row r="241" spans="1:29">
      <c r="A241" s="218"/>
      <c r="B241" s="218"/>
      <c r="C241" s="218"/>
      <c r="D241" s="218"/>
      <c r="E241" s="218"/>
      <c r="F241" s="218"/>
      <c r="G241" s="218"/>
      <c r="I241" s="218"/>
      <c r="J241" s="218"/>
      <c r="K241" s="218"/>
      <c r="L241" s="218"/>
      <c r="M241" s="218"/>
      <c r="N241" s="218"/>
      <c r="O241" s="270"/>
      <c r="V241" s="271"/>
      <c r="W241" s="271"/>
      <c r="X241" s="218"/>
      <c r="Y241" s="218"/>
      <c r="Z241" s="218"/>
      <c r="AA241" s="218"/>
      <c r="AB241" s="218"/>
      <c r="AC241" s="218"/>
    </row>
    <row r="242" spans="1:29">
      <c r="A242" s="218"/>
      <c r="B242" s="218"/>
      <c r="C242" s="218"/>
      <c r="D242" s="218"/>
      <c r="E242" s="218"/>
      <c r="F242" s="218"/>
      <c r="G242" s="218"/>
      <c r="I242" s="218"/>
      <c r="J242" s="218"/>
      <c r="K242" s="218"/>
      <c r="L242" s="218"/>
      <c r="M242" s="218"/>
      <c r="N242" s="218"/>
      <c r="O242" s="270"/>
      <c r="V242" s="271"/>
      <c r="W242" s="271"/>
      <c r="X242" s="218"/>
      <c r="Y242" s="218"/>
      <c r="Z242" s="218"/>
      <c r="AA242" s="218"/>
      <c r="AB242" s="218"/>
      <c r="AC242" s="218"/>
    </row>
  </sheetData>
  <protectedRanges>
    <protectedRange sqref="O110:O170" name="区域1"/>
    <protectedRange sqref="V110:W170" name="区域1_1"/>
    <protectedRange sqref="O10" name="区域1_4"/>
    <protectedRange sqref="V10:W10" name="区域1_1_3"/>
    <protectedRange sqref="W85:W86 W94" name="区域2_11_1"/>
    <protectedRange sqref="T85:U86 T94:U94" name="区域2_9_1_1"/>
    <protectedRange sqref="V87 V95" name="区域2_12_1"/>
    <protectedRange sqref="T87:U87 T95:U95" name="区域2_5_1_1"/>
    <protectedRange sqref="W87 W95" name="区域2_11_2_1"/>
    <protectedRange sqref="V108:W108 V83:V86 V94 V79:W82" name="区域1_1_3_3"/>
    <protectedRange sqref="O97" name="区域1_4_1"/>
    <protectedRange sqref="V97:W97" name="区域1_1_3_4"/>
    <protectedRange sqref="V54" name="区域2_1_1_1_1"/>
    <protectedRange sqref="W54 T54" name="区域2_3_1_1"/>
    <protectedRange sqref="U54" name="区域2_1_2_1_1"/>
    <protectedRange sqref="O57:O58" name="区域1_2_1"/>
    <protectedRange sqref="V57:W58" name="区域1_1_1_2"/>
    <protectedRange sqref="O59:O61" name="区域1_4_2"/>
    <protectedRange sqref="V59:W61" name="区域1_1_3_5"/>
    <protectedRange sqref="W49" name="区域2_2"/>
    <protectedRange sqref="T49" name="区域2_1_1"/>
    <protectedRange sqref="U49" name="区域2_1_3_1"/>
    <protectedRange sqref="O31" name="区域1_4_3"/>
    <protectedRange sqref="V31:W31" name="区域1_1_3_6"/>
    <protectedRange sqref="T22" name="区域2_1_2_2"/>
    <protectedRange sqref="U22" name="区域2_3_2_1"/>
    <protectedRange sqref="O25:O29" name="区域1_4_4"/>
    <protectedRange sqref="W24 V21:V22 V25:W29" name="区域1_1_3_7"/>
    <protectedRange sqref="O47:O48" name="区域1_2"/>
    <protectedRange sqref="W47:W48" name="区域1_1_1"/>
    <protectedRange sqref="T11:W11 T14:V15 T17:V18 W13:W19" name="区域2"/>
    <protectedRange sqref="T23" name="区域2_4_2_1_2_1"/>
    <protectedRange sqref="U23" name="区域2_4_2_1_2_2"/>
    <protectedRange sqref="U23" name="区域2_3_3_1_2_1"/>
    <protectedRange sqref="V23:W23" name="区域1_1_3_7_2_1"/>
  </protectedRanges>
  <autoFilter ref="A7:AZ109">
    <extLst/>
  </autoFilter>
  <mergeCells count="43">
    <mergeCell ref="A1:D1"/>
    <mergeCell ref="A2:AK2"/>
    <mergeCell ref="B3:G3"/>
    <mergeCell ref="N3:AB3"/>
    <mergeCell ref="AD3:AK3"/>
    <mergeCell ref="A4:G4"/>
    <mergeCell ref="T5:W5"/>
    <mergeCell ref="X5:AC5"/>
    <mergeCell ref="V6:W6"/>
    <mergeCell ref="X6:Y6"/>
    <mergeCell ref="Z6:AA6"/>
    <mergeCell ref="AB6:AC6"/>
    <mergeCell ref="A8:G8"/>
    <mergeCell ref="A9:G9"/>
    <mergeCell ref="A20:G20"/>
    <mergeCell ref="A30:G30"/>
    <mergeCell ref="A50:G50"/>
    <mergeCell ref="A74:G74"/>
    <mergeCell ref="A96:G96"/>
    <mergeCell ref="A5:A7"/>
    <mergeCell ref="B5:B7"/>
    <mergeCell ref="C5:C7"/>
    <mergeCell ref="D5:D7"/>
    <mergeCell ref="E5:E7"/>
    <mergeCell ref="F5:F7"/>
    <mergeCell ref="G5:G7"/>
    <mergeCell ref="H5:H7"/>
    <mergeCell ref="I5:I7"/>
    <mergeCell ref="P5:P7"/>
    <mergeCell ref="Q5:Q7"/>
    <mergeCell ref="T6:T7"/>
    <mergeCell ref="U6:U7"/>
    <mergeCell ref="AD5:AD7"/>
    <mergeCell ref="AE5:AE7"/>
    <mergeCell ref="AF5:AF7"/>
    <mergeCell ref="AG5:AG7"/>
    <mergeCell ref="AH5:AH7"/>
    <mergeCell ref="AI5:AI7"/>
    <mergeCell ref="AJ5:AJ7"/>
    <mergeCell ref="AK5:AK7"/>
    <mergeCell ref="AL5:AL7"/>
    <mergeCell ref="J5:O6"/>
    <mergeCell ref="R5:S7"/>
  </mergeCells>
  <conditionalFormatting sqref="C48">
    <cfRule type="expression" dxfId="0" priority="1" stopIfTrue="1">
      <formula>AND(COUNTIF($C$3:$C$3,C48)&gt;1,NOT(ISBLANK(C48)))</formula>
    </cfRule>
  </conditionalFormatting>
  <conditionalFormatting sqref="C46:C47">
    <cfRule type="expression" dxfId="0" priority="2" stopIfTrue="1">
      <formula>AND(COUNTIF($C$3:$C$3,C46)&gt;1,NOT(ISBLANK(C46)))</formula>
    </cfRule>
  </conditionalFormatting>
  <dataValidations count="1">
    <dataValidation type="list" allowBlank="1" showInputMessage="1" showErrorMessage="1" sqref="V11:W11 W21 V95 V14:V15 V17:V18 V87:V93 W13:W19 W85:W95">
      <formula1>"1,2,3,4,5,6,7,8,9,10,11,12,无"</formula1>
    </dataValidation>
  </dataValidations>
  <pageMargins left="0.39" right="0.39" top="0.59" bottom="0.47" header="0.51" footer="0.31"/>
  <pageSetup paperSize="9" scale="79" firstPageNumber="3" fitToHeight="0" orientation="landscape" useFirstPageNumber="1"/>
  <headerFooter alignWithMargins="0" scaleWithDoc="0">
    <oddFooter>&amp;C— &amp;P —</oddFooter>
  </headerFooter>
  <rowBreaks count="3" manualBreakCount="3">
    <brk id="67" max="40" man="1"/>
    <brk id="81" max="40" man="1"/>
    <brk id="95" max="40"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8"/>
  <sheetViews>
    <sheetView tabSelected="1" zoomScaleSheetLayoutView="90" workbookViewId="0">
      <pane xSplit="2" ySplit="6" topLeftCell="C87" activePane="bottomRight" state="frozen"/>
      <selection/>
      <selection pane="topRight"/>
      <selection pane="bottomLeft"/>
      <selection pane="bottomRight" activeCell="K97" sqref="K97"/>
    </sheetView>
  </sheetViews>
  <sheetFormatPr defaultColWidth="8.75" defaultRowHeight="14.25"/>
  <cols>
    <col min="1" max="1" width="4.125" style="23" customWidth="1"/>
    <col min="2" max="2" width="17.375" style="37" customWidth="1"/>
    <col min="3" max="3" width="9" style="23" customWidth="1"/>
    <col min="4" max="4" width="9.125" style="23" customWidth="1"/>
    <col min="5" max="6" width="6.625" style="38" customWidth="1"/>
    <col min="7" max="8" width="7.625" style="38" customWidth="1"/>
    <col min="9" max="9" width="7.125" style="38" customWidth="1"/>
    <col min="10" max="10" width="6.625" style="38" customWidth="1"/>
    <col min="11" max="11" width="8.25" style="23" customWidth="1"/>
    <col min="12" max="12" width="3.875" style="23" customWidth="1"/>
    <col min="13" max="16384" width="8.75" style="24"/>
  </cols>
  <sheetData>
    <row r="1" ht="32.25" customHeight="1" spans="1:12">
      <c r="A1" s="1" t="s">
        <v>828</v>
      </c>
      <c r="B1" s="1"/>
      <c r="C1" s="1"/>
      <c r="D1" s="1"/>
      <c r="E1" s="1"/>
      <c r="F1" s="1"/>
      <c r="G1" s="1"/>
      <c r="H1" s="1"/>
      <c r="I1" s="1"/>
      <c r="J1" s="1"/>
      <c r="K1" s="1"/>
      <c r="L1" s="1"/>
    </row>
    <row r="2" ht="21.75" customHeight="1" spans="1:12">
      <c r="A2" s="3" t="s">
        <v>139</v>
      </c>
      <c r="B2" s="3"/>
      <c r="C2" s="4"/>
      <c r="D2" s="4"/>
      <c r="E2" s="4"/>
      <c r="F2" s="4"/>
      <c r="G2" s="4"/>
      <c r="H2" s="4"/>
      <c r="I2" s="4"/>
      <c r="J2" s="4"/>
      <c r="K2" s="4"/>
      <c r="L2" s="4"/>
    </row>
    <row r="3" ht="32.25" customHeight="1" spans="1:12">
      <c r="A3" s="41" t="s">
        <v>24</v>
      </c>
      <c r="B3" s="41" t="s">
        <v>59</v>
      </c>
      <c r="C3" s="41" t="s">
        <v>146</v>
      </c>
      <c r="D3" s="41" t="s">
        <v>829</v>
      </c>
      <c r="E3" s="41"/>
      <c r="F3" s="41"/>
      <c r="G3" s="56" t="s">
        <v>830</v>
      </c>
      <c r="H3" s="57"/>
      <c r="I3" s="58"/>
      <c r="J3" s="42" t="s">
        <v>831</v>
      </c>
      <c r="K3" s="41" t="s">
        <v>832</v>
      </c>
      <c r="L3" s="41" t="s">
        <v>6</v>
      </c>
    </row>
    <row r="4" ht="30.75" customHeight="1" spans="1:12">
      <c r="A4" s="41"/>
      <c r="B4" s="41"/>
      <c r="C4" s="41"/>
      <c r="D4" s="41" t="s">
        <v>833</v>
      </c>
      <c r="E4" s="41" t="s">
        <v>163</v>
      </c>
      <c r="F4" s="41"/>
      <c r="G4" s="42" t="s">
        <v>834</v>
      </c>
      <c r="H4" s="42" t="s">
        <v>835</v>
      </c>
      <c r="I4" s="42" t="s">
        <v>836</v>
      </c>
      <c r="J4" s="43"/>
      <c r="K4" s="41"/>
      <c r="L4" s="41"/>
    </row>
    <row r="5" ht="44.25" customHeight="1" spans="1:12">
      <c r="A5" s="41"/>
      <c r="B5" s="41"/>
      <c r="C5" s="41"/>
      <c r="D5" s="41"/>
      <c r="E5" s="41" t="s">
        <v>173</v>
      </c>
      <c r="F5" s="41" t="s">
        <v>174</v>
      </c>
      <c r="G5" s="44"/>
      <c r="H5" s="44"/>
      <c r="I5" s="44"/>
      <c r="J5" s="44"/>
      <c r="K5" s="41"/>
      <c r="L5" s="41"/>
    </row>
    <row r="6" s="36" customFormat="1" ht="27" customHeight="1" spans="1:12">
      <c r="A6" s="45" t="s">
        <v>837</v>
      </c>
      <c r="B6" s="45"/>
      <c r="C6" s="45">
        <f>C7+C120+C194</f>
        <v>11711077.04</v>
      </c>
      <c r="D6" s="45">
        <f>D7+D120+D194</f>
        <v>1724761.63</v>
      </c>
      <c r="E6" s="45"/>
      <c r="F6" s="45"/>
      <c r="G6" s="45">
        <f t="shared" ref="G6:H6" si="0">G7+G120+G194</f>
        <v>99339.19</v>
      </c>
      <c r="H6" s="45">
        <f t="shared" si="0"/>
        <v>1590667.01</v>
      </c>
      <c r="I6" s="59">
        <f>H6/D6*100</f>
        <v>92.2253244931011</v>
      </c>
      <c r="J6" s="72"/>
      <c r="K6" s="48"/>
      <c r="L6" s="48"/>
    </row>
    <row r="7" s="36" customFormat="1" ht="27" customHeight="1" spans="1:12">
      <c r="A7" s="46" t="s">
        <v>838</v>
      </c>
      <c r="B7" s="47"/>
      <c r="C7" s="45">
        <f>SUM(C8:C119)</f>
        <v>5642967.04</v>
      </c>
      <c r="D7" s="45">
        <f>SUM(D8:D119)</f>
        <v>1313611.63</v>
      </c>
      <c r="E7" s="45"/>
      <c r="F7" s="45"/>
      <c r="G7" s="45">
        <f>SUM(G8:G119)</f>
        <v>64263.19</v>
      </c>
      <c r="H7" s="45">
        <f>SUM(H8:H119)</f>
        <v>1253870.01</v>
      </c>
      <c r="I7" s="59">
        <f>H7/D7*100</f>
        <v>95.452109387917</v>
      </c>
      <c r="J7" s="45"/>
      <c r="K7" s="48"/>
      <c r="L7" s="50"/>
    </row>
    <row r="8" s="36" customFormat="1" ht="36" customHeight="1" spans="1:12">
      <c r="A8" s="48">
        <v>1</v>
      </c>
      <c r="B8" s="49" t="s">
        <v>839</v>
      </c>
      <c r="C8" s="48">
        <v>30000</v>
      </c>
      <c r="D8" s="50">
        <v>3000</v>
      </c>
      <c r="E8" s="51" t="s">
        <v>46</v>
      </c>
      <c r="F8" s="54" t="s">
        <v>46</v>
      </c>
      <c r="G8" s="50">
        <v>240</v>
      </c>
      <c r="H8" s="50">
        <v>2500</v>
      </c>
      <c r="I8" s="61">
        <f>H8/D8*100</f>
        <v>83.3333333333333</v>
      </c>
      <c r="J8" s="48"/>
      <c r="K8" s="48" t="s">
        <v>840</v>
      </c>
      <c r="L8" s="48" t="s">
        <v>841</v>
      </c>
    </row>
    <row r="9" s="36" customFormat="1" ht="36" customHeight="1" spans="1:12">
      <c r="A9" s="48">
        <v>2</v>
      </c>
      <c r="B9" s="49" t="s">
        <v>842</v>
      </c>
      <c r="C9" s="48">
        <v>122000</v>
      </c>
      <c r="D9" s="50">
        <v>20000</v>
      </c>
      <c r="E9" s="51" t="s">
        <v>46</v>
      </c>
      <c r="F9" s="54" t="s">
        <v>46</v>
      </c>
      <c r="G9" s="50">
        <v>1700</v>
      </c>
      <c r="H9" s="50">
        <v>16700</v>
      </c>
      <c r="I9" s="61">
        <f t="shared" ref="I9:I72" si="1">H9/D9*100</f>
        <v>83.5</v>
      </c>
      <c r="J9" s="48"/>
      <c r="K9" s="48" t="s">
        <v>840</v>
      </c>
      <c r="L9" s="48" t="s">
        <v>206</v>
      </c>
    </row>
    <row r="10" s="36" customFormat="1" ht="36" customHeight="1" spans="1:12">
      <c r="A10" s="48">
        <v>3</v>
      </c>
      <c r="B10" s="52" t="s">
        <v>518</v>
      </c>
      <c r="C10" s="53">
        <v>24600</v>
      </c>
      <c r="D10" s="48">
        <v>2000</v>
      </c>
      <c r="E10" s="48" t="s">
        <v>46</v>
      </c>
      <c r="F10" s="48" t="s">
        <v>46</v>
      </c>
      <c r="G10" s="50">
        <v>170</v>
      </c>
      <c r="H10" s="50">
        <v>1680</v>
      </c>
      <c r="I10" s="61">
        <f t="shared" si="1"/>
        <v>84</v>
      </c>
      <c r="J10" s="48"/>
      <c r="K10" s="48" t="s">
        <v>840</v>
      </c>
      <c r="L10" s="50" t="s">
        <v>206</v>
      </c>
    </row>
    <row r="11" s="36" customFormat="1" ht="48" customHeight="1" spans="1:12">
      <c r="A11" s="48">
        <v>4</v>
      </c>
      <c r="B11" s="52" t="s">
        <v>126</v>
      </c>
      <c r="C11" s="53">
        <v>300000</v>
      </c>
      <c r="D11" s="48">
        <v>40000</v>
      </c>
      <c r="E11" s="48" t="s">
        <v>46</v>
      </c>
      <c r="F11" s="48" t="s">
        <v>46</v>
      </c>
      <c r="G11" s="50">
        <v>1687</v>
      </c>
      <c r="H11" s="50">
        <v>40514</v>
      </c>
      <c r="I11" s="61">
        <f t="shared" si="1"/>
        <v>101.285</v>
      </c>
      <c r="J11" s="48"/>
      <c r="K11" s="48" t="s">
        <v>840</v>
      </c>
      <c r="L11" s="50" t="s">
        <v>206</v>
      </c>
    </row>
    <row r="12" s="36" customFormat="1" ht="45" customHeight="1" spans="1:12">
      <c r="A12" s="48">
        <v>5</v>
      </c>
      <c r="B12" s="52" t="s">
        <v>843</v>
      </c>
      <c r="C12" s="53">
        <v>1085730</v>
      </c>
      <c r="D12" s="48">
        <v>300000</v>
      </c>
      <c r="E12" s="48" t="s">
        <v>46</v>
      </c>
      <c r="F12" s="48" t="s">
        <v>46</v>
      </c>
      <c r="G12" s="50">
        <v>12130</v>
      </c>
      <c r="H12" s="50">
        <v>276910</v>
      </c>
      <c r="I12" s="61">
        <f t="shared" si="1"/>
        <v>92.3033333333333</v>
      </c>
      <c r="J12" s="48"/>
      <c r="K12" s="53" t="s">
        <v>473</v>
      </c>
      <c r="L12" s="50" t="s">
        <v>841</v>
      </c>
    </row>
    <row r="13" s="36" customFormat="1" ht="36.75" customHeight="1" spans="1:12">
      <c r="A13" s="48">
        <v>6</v>
      </c>
      <c r="B13" s="52" t="s">
        <v>844</v>
      </c>
      <c r="C13" s="53">
        <v>68996</v>
      </c>
      <c r="D13" s="48">
        <v>46996</v>
      </c>
      <c r="E13" s="48" t="s">
        <v>46</v>
      </c>
      <c r="F13" s="48">
        <v>10</v>
      </c>
      <c r="G13" s="48">
        <v>0</v>
      </c>
      <c r="H13" s="48">
        <v>46996</v>
      </c>
      <c r="I13" s="61">
        <f t="shared" si="1"/>
        <v>100</v>
      </c>
      <c r="J13" s="48" t="s">
        <v>845</v>
      </c>
      <c r="K13" s="53" t="s">
        <v>473</v>
      </c>
      <c r="L13" s="50" t="s">
        <v>841</v>
      </c>
    </row>
    <row r="14" s="36" customFormat="1" ht="36.75" customHeight="1" spans="1:12">
      <c r="A14" s="48">
        <v>7</v>
      </c>
      <c r="B14" s="52" t="s">
        <v>846</v>
      </c>
      <c r="C14" s="53">
        <v>25069</v>
      </c>
      <c r="D14" s="48">
        <v>20069</v>
      </c>
      <c r="E14" s="48" t="s">
        <v>46</v>
      </c>
      <c r="F14" s="48">
        <v>12</v>
      </c>
      <c r="G14" s="48">
        <v>0</v>
      </c>
      <c r="H14" s="48">
        <v>20369</v>
      </c>
      <c r="I14" s="61">
        <f t="shared" si="1"/>
        <v>101.494842792366</v>
      </c>
      <c r="J14" s="48" t="s">
        <v>845</v>
      </c>
      <c r="K14" s="53" t="s">
        <v>473</v>
      </c>
      <c r="L14" s="50" t="s">
        <v>841</v>
      </c>
    </row>
    <row r="15" s="36" customFormat="1" ht="36" customHeight="1" spans="1:12">
      <c r="A15" s="48">
        <v>8</v>
      </c>
      <c r="B15" s="52" t="s">
        <v>847</v>
      </c>
      <c r="C15" s="53">
        <v>25677</v>
      </c>
      <c r="D15" s="48">
        <v>5000</v>
      </c>
      <c r="E15" s="48" t="s">
        <v>46</v>
      </c>
      <c r="F15" s="48" t="s">
        <v>46</v>
      </c>
      <c r="G15" s="48">
        <v>75</v>
      </c>
      <c r="H15" s="48">
        <v>4970</v>
      </c>
      <c r="I15" s="61">
        <f t="shared" si="1"/>
        <v>99.4</v>
      </c>
      <c r="J15" s="48"/>
      <c r="K15" s="53" t="s">
        <v>473</v>
      </c>
      <c r="L15" s="50"/>
    </row>
    <row r="16" s="36" customFormat="1" ht="36" customHeight="1" spans="1:12">
      <c r="A16" s="48">
        <v>9</v>
      </c>
      <c r="B16" s="52" t="s">
        <v>848</v>
      </c>
      <c r="C16" s="53">
        <v>108000</v>
      </c>
      <c r="D16" s="48">
        <v>6000</v>
      </c>
      <c r="E16" s="48" t="s">
        <v>46</v>
      </c>
      <c r="F16" s="48">
        <v>12</v>
      </c>
      <c r="G16" s="48">
        <v>560</v>
      </c>
      <c r="H16" s="48">
        <v>5875</v>
      </c>
      <c r="I16" s="61">
        <f t="shared" si="1"/>
        <v>97.9166666666667</v>
      </c>
      <c r="J16" s="48"/>
      <c r="K16" s="53" t="s">
        <v>473</v>
      </c>
      <c r="L16" s="50" t="s">
        <v>841</v>
      </c>
    </row>
    <row r="17" s="36" customFormat="1" ht="48" customHeight="1" spans="1:12">
      <c r="A17" s="48">
        <v>10</v>
      </c>
      <c r="B17" s="49" t="s">
        <v>849</v>
      </c>
      <c r="C17" s="48">
        <v>203816</v>
      </c>
      <c r="D17" s="48">
        <v>20000</v>
      </c>
      <c r="E17" s="54" t="s">
        <v>46</v>
      </c>
      <c r="F17" s="48" t="s">
        <v>46</v>
      </c>
      <c r="G17" s="48">
        <v>1820</v>
      </c>
      <c r="H17" s="48">
        <v>16990</v>
      </c>
      <c r="I17" s="61">
        <f t="shared" si="1"/>
        <v>84.95</v>
      </c>
      <c r="J17" s="48"/>
      <c r="K17" s="48" t="s">
        <v>473</v>
      </c>
      <c r="L17" s="48" t="s">
        <v>841</v>
      </c>
    </row>
    <row r="18" s="36" customFormat="1" ht="45" customHeight="1" spans="1:12">
      <c r="A18" s="48">
        <v>11</v>
      </c>
      <c r="B18" s="49" t="s">
        <v>850</v>
      </c>
      <c r="C18" s="48">
        <v>300000</v>
      </c>
      <c r="D18" s="48">
        <v>127700</v>
      </c>
      <c r="E18" s="51" t="s">
        <v>46</v>
      </c>
      <c r="F18" s="51">
        <v>9</v>
      </c>
      <c r="G18" s="48">
        <v>0</v>
      </c>
      <c r="H18" s="48">
        <v>127700</v>
      </c>
      <c r="I18" s="61">
        <f t="shared" si="1"/>
        <v>100</v>
      </c>
      <c r="J18" s="48" t="s">
        <v>845</v>
      </c>
      <c r="K18" s="48" t="s">
        <v>473</v>
      </c>
      <c r="L18" s="50" t="s">
        <v>841</v>
      </c>
    </row>
    <row r="19" s="36" customFormat="1" ht="53.25" customHeight="1" spans="1:12">
      <c r="A19" s="48">
        <v>12</v>
      </c>
      <c r="B19" s="49" t="s">
        <v>851</v>
      </c>
      <c r="C19" s="48">
        <v>450000</v>
      </c>
      <c r="D19" s="48">
        <v>91500</v>
      </c>
      <c r="E19" s="54" t="s">
        <v>46</v>
      </c>
      <c r="F19" s="48">
        <v>12</v>
      </c>
      <c r="G19" s="50">
        <v>9060</v>
      </c>
      <c r="H19" s="50">
        <v>84150</v>
      </c>
      <c r="I19" s="61">
        <f t="shared" si="1"/>
        <v>91.9672131147541</v>
      </c>
      <c r="J19" s="48"/>
      <c r="K19" s="48" t="s">
        <v>473</v>
      </c>
      <c r="L19" s="50" t="s">
        <v>841</v>
      </c>
    </row>
    <row r="20" s="36" customFormat="1" ht="36" customHeight="1" spans="1:12">
      <c r="A20" s="48">
        <v>13</v>
      </c>
      <c r="B20" s="49" t="s">
        <v>852</v>
      </c>
      <c r="C20" s="48">
        <v>30000</v>
      </c>
      <c r="D20" s="48">
        <v>5000</v>
      </c>
      <c r="E20" s="54" t="s">
        <v>46</v>
      </c>
      <c r="F20" s="48">
        <v>12</v>
      </c>
      <c r="G20" s="50">
        <v>0</v>
      </c>
      <c r="H20" s="50">
        <v>5000</v>
      </c>
      <c r="I20" s="61">
        <f t="shared" si="1"/>
        <v>100</v>
      </c>
      <c r="J20" s="48" t="s">
        <v>845</v>
      </c>
      <c r="K20" s="48" t="s">
        <v>473</v>
      </c>
      <c r="L20" s="48" t="s">
        <v>206</v>
      </c>
    </row>
    <row r="21" s="36" customFormat="1" ht="36" customHeight="1" spans="1:12">
      <c r="A21" s="48">
        <v>14</v>
      </c>
      <c r="B21" s="49" t="s">
        <v>853</v>
      </c>
      <c r="C21" s="48">
        <v>21000</v>
      </c>
      <c r="D21" s="48">
        <v>100</v>
      </c>
      <c r="E21" s="54" t="s">
        <v>46</v>
      </c>
      <c r="F21" s="48">
        <v>3</v>
      </c>
      <c r="G21" s="50">
        <v>0</v>
      </c>
      <c r="H21" s="50">
        <v>100</v>
      </c>
      <c r="I21" s="61">
        <f t="shared" si="1"/>
        <v>100</v>
      </c>
      <c r="J21" s="48" t="s">
        <v>854</v>
      </c>
      <c r="K21" s="48" t="s">
        <v>473</v>
      </c>
      <c r="L21" s="48"/>
    </row>
    <row r="22" s="36" customFormat="1" ht="36" customHeight="1" spans="1:12">
      <c r="A22" s="48">
        <v>15</v>
      </c>
      <c r="B22" s="49" t="s">
        <v>855</v>
      </c>
      <c r="C22" s="48">
        <v>5000</v>
      </c>
      <c r="D22" s="48">
        <v>100</v>
      </c>
      <c r="E22" s="54" t="s">
        <v>46</v>
      </c>
      <c r="F22" s="48">
        <v>3</v>
      </c>
      <c r="G22" s="50">
        <v>0</v>
      </c>
      <c r="H22" s="50">
        <v>100</v>
      </c>
      <c r="I22" s="61">
        <f t="shared" si="1"/>
        <v>100</v>
      </c>
      <c r="J22" s="48" t="s">
        <v>854</v>
      </c>
      <c r="K22" s="48" t="s">
        <v>473</v>
      </c>
      <c r="L22" s="48"/>
    </row>
    <row r="23" s="36" customFormat="1" ht="36" customHeight="1" spans="1:12">
      <c r="A23" s="48">
        <v>16</v>
      </c>
      <c r="B23" s="49" t="s">
        <v>856</v>
      </c>
      <c r="C23" s="48">
        <v>31000</v>
      </c>
      <c r="D23" s="48">
        <v>100</v>
      </c>
      <c r="E23" s="54" t="s">
        <v>46</v>
      </c>
      <c r="F23" s="48">
        <v>3</v>
      </c>
      <c r="G23" s="50">
        <v>0</v>
      </c>
      <c r="H23" s="50">
        <v>100</v>
      </c>
      <c r="I23" s="61">
        <f t="shared" si="1"/>
        <v>100</v>
      </c>
      <c r="J23" s="48" t="s">
        <v>854</v>
      </c>
      <c r="K23" s="48" t="s">
        <v>473</v>
      </c>
      <c r="L23" s="48"/>
    </row>
    <row r="24" s="36" customFormat="1" ht="46.5" customHeight="1" spans="1:12">
      <c r="A24" s="48">
        <v>17</v>
      </c>
      <c r="B24" s="49" t="s">
        <v>857</v>
      </c>
      <c r="C24" s="48">
        <v>20000</v>
      </c>
      <c r="D24" s="48">
        <v>100</v>
      </c>
      <c r="E24" s="54" t="s">
        <v>46</v>
      </c>
      <c r="F24" s="48">
        <v>3</v>
      </c>
      <c r="G24" s="50">
        <v>0</v>
      </c>
      <c r="H24" s="50">
        <v>100</v>
      </c>
      <c r="I24" s="61">
        <f t="shared" si="1"/>
        <v>100</v>
      </c>
      <c r="J24" s="48" t="s">
        <v>854</v>
      </c>
      <c r="K24" s="48" t="s">
        <v>473</v>
      </c>
      <c r="L24" s="48"/>
    </row>
    <row r="25" s="36" customFormat="1" ht="25" customHeight="1" spans="1:12">
      <c r="A25" s="48">
        <v>18</v>
      </c>
      <c r="B25" s="52" t="s">
        <v>858</v>
      </c>
      <c r="C25" s="48">
        <v>280000</v>
      </c>
      <c r="D25" s="48">
        <v>50000</v>
      </c>
      <c r="E25" s="48" t="s">
        <v>46</v>
      </c>
      <c r="F25" s="48" t="s">
        <v>46</v>
      </c>
      <c r="G25" s="94">
        <v>5500</v>
      </c>
      <c r="H25" s="94">
        <v>43450</v>
      </c>
      <c r="I25" s="61">
        <f t="shared" si="1"/>
        <v>86.9</v>
      </c>
      <c r="J25" s="48"/>
      <c r="K25" s="48" t="s">
        <v>35</v>
      </c>
      <c r="L25" s="50" t="s">
        <v>206</v>
      </c>
    </row>
    <row r="26" s="36" customFormat="1" ht="25" customHeight="1" spans="1:12">
      <c r="A26" s="48">
        <v>19</v>
      </c>
      <c r="B26" s="52" t="s">
        <v>366</v>
      </c>
      <c r="C26" s="48">
        <v>30000</v>
      </c>
      <c r="D26" s="48">
        <v>10000</v>
      </c>
      <c r="E26" s="48" t="s">
        <v>46</v>
      </c>
      <c r="F26" s="48">
        <v>12</v>
      </c>
      <c r="G26" s="89">
        <v>590</v>
      </c>
      <c r="H26" s="89">
        <v>10000</v>
      </c>
      <c r="I26" s="61">
        <f t="shared" si="1"/>
        <v>100</v>
      </c>
      <c r="J26" s="48"/>
      <c r="K26" s="48" t="s">
        <v>35</v>
      </c>
      <c r="L26" s="50" t="s">
        <v>206</v>
      </c>
    </row>
    <row r="27" s="36" customFormat="1" ht="57" customHeight="1" spans="1:12">
      <c r="A27" s="48">
        <v>20</v>
      </c>
      <c r="B27" s="49" t="s">
        <v>859</v>
      </c>
      <c r="C27" s="48">
        <v>112760</v>
      </c>
      <c r="D27" s="48">
        <v>42984</v>
      </c>
      <c r="E27" s="48" t="s">
        <v>46</v>
      </c>
      <c r="F27" s="48" t="s">
        <v>46</v>
      </c>
      <c r="G27" s="50">
        <v>2500</v>
      </c>
      <c r="H27" s="50">
        <v>43150</v>
      </c>
      <c r="I27" s="61">
        <f t="shared" si="1"/>
        <v>100.386190210311</v>
      </c>
      <c r="J27" s="48"/>
      <c r="K27" s="48" t="s">
        <v>35</v>
      </c>
      <c r="L27" s="48"/>
    </row>
    <row r="28" s="36" customFormat="1" ht="33.75" customHeight="1" spans="1:12">
      <c r="A28" s="48">
        <v>21</v>
      </c>
      <c r="B28" s="49" t="s">
        <v>607</v>
      </c>
      <c r="C28" s="53">
        <v>100000</v>
      </c>
      <c r="D28" s="50">
        <v>40000</v>
      </c>
      <c r="E28" s="48" t="s">
        <v>46</v>
      </c>
      <c r="F28" s="51" t="s">
        <v>46</v>
      </c>
      <c r="G28" s="50">
        <v>2000</v>
      </c>
      <c r="H28" s="50">
        <v>39300</v>
      </c>
      <c r="I28" s="61">
        <f t="shared" si="1"/>
        <v>98.25</v>
      </c>
      <c r="J28" s="48"/>
      <c r="K28" s="48" t="s">
        <v>35</v>
      </c>
      <c r="L28" s="50"/>
    </row>
    <row r="29" s="36" customFormat="1" ht="25" customHeight="1" spans="1:12">
      <c r="A29" s="48">
        <v>22</v>
      </c>
      <c r="B29" s="49" t="s">
        <v>860</v>
      </c>
      <c r="C29" s="53">
        <v>46000</v>
      </c>
      <c r="D29" s="50">
        <v>36000</v>
      </c>
      <c r="E29" s="48" t="s">
        <v>46</v>
      </c>
      <c r="F29" s="51">
        <v>1</v>
      </c>
      <c r="G29" s="50">
        <v>0</v>
      </c>
      <c r="H29" s="50">
        <v>34123</v>
      </c>
      <c r="I29" s="61">
        <f t="shared" si="1"/>
        <v>94.7861111111111</v>
      </c>
      <c r="J29" s="48" t="s">
        <v>861</v>
      </c>
      <c r="K29" s="48" t="s">
        <v>35</v>
      </c>
      <c r="L29" s="50"/>
    </row>
    <row r="30" s="36" customFormat="1" ht="25" customHeight="1" spans="1:12">
      <c r="A30" s="48">
        <v>23</v>
      </c>
      <c r="B30" s="49" t="s">
        <v>862</v>
      </c>
      <c r="C30" s="53">
        <v>5500</v>
      </c>
      <c r="D30" s="50">
        <v>3000</v>
      </c>
      <c r="E30" s="48" t="s">
        <v>46</v>
      </c>
      <c r="F30" s="51">
        <v>2</v>
      </c>
      <c r="G30" s="50">
        <v>0</v>
      </c>
      <c r="H30" s="50">
        <v>2851</v>
      </c>
      <c r="I30" s="61">
        <f t="shared" si="1"/>
        <v>95.0333333333333</v>
      </c>
      <c r="J30" s="48" t="s">
        <v>863</v>
      </c>
      <c r="K30" s="48" t="s">
        <v>35</v>
      </c>
      <c r="L30" s="50"/>
    </row>
    <row r="31" s="36" customFormat="1" ht="25" customHeight="1" spans="1:12">
      <c r="A31" s="48">
        <v>24</v>
      </c>
      <c r="B31" s="49" t="s">
        <v>864</v>
      </c>
      <c r="C31" s="53">
        <v>28000</v>
      </c>
      <c r="D31" s="50">
        <v>8000</v>
      </c>
      <c r="E31" s="48" t="s">
        <v>46</v>
      </c>
      <c r="F31" s="51">
        <v>1</v>
      </c>
      <c r="G31" s="50">
        <v>0</v>
      </c>
      <c r="H31" s="50">
        <v>7580</v>
      </c>
      <c r="I31" s="61">
        <f t="shared" si="1"/>
        <v>94.75</v>
      </c>
      <c r="J31" s="48" t="s">
        <v>861</v>
      </c>
      <c r="K31" s="48" t="s">
        <v>35</v>
      </c>
      <c r="L31" s="50"/>
    </row>
    <row r="32" s="36" customFormat="1" ht="25" customHeight="1" spans="1:12">
      <c r="A32" s="48">
        <v>25</v>
      </c>
      <c r="B32" s="49" t="s">
        <v>865</v>
      </c>
      <c r="C32" s="53">
        <v>30000</v>
      </c>
      <c r="D32" s="50">
        <v>10000</v>
      </c>
      <c r="E32" s="48" t="s">
        <v>46</v>
      </c>
      <c r="F32" s="51">
        <v>1</v>
      </c>
      <c r="G32" s="50">
        <v>0</v>
      </c>
      <c r="H32" s="50">
        <v>9010</v>
      </c>
      <c r="I32" s="61">
        <f t="shared" si="1"/>
        <v>90.1</v>
      </c>
      <c r="J32" s="48" t="s">
        <v>863</v>
      </c>
      <c r="K32" s="48" t="s">
        <v>35</v>
      </c>
      <c r="L32" s="50"/>
    </row>
    <row r="33" s="36" customFormat="1" ht="35.25" customHeight="1" spans="1:12">
      <c r="A33" s="48">
        <v>26</v>
      </c>
      <c r="B33" s="49" t="s">
        <v>866</v>
      </c>
      <c r="C33" s="53">
        <v>10000</v>
      </c>
      <c r="D33" s="50">
        <v>3000</v>
      </c>
      <c r="E33" s="48" t="s">
        <v>46</v>
      </c>
      <c r="F33" s="51">
        <v>9</v>
      </c>
      <c r="G33" s="50">
        <v>0</v>
      </c>
      <c r="H33" s="50">
        <v>3000</v>
      </c>
      <c r="I33" s="61">
        <f t="shared" si="1"/>
        <v>100</v>
      </c>
      <c r="J33" s="48" t="s">
        <v>867</v>
      </c>
      <c r="K33" s="48" t="s">
        <v>36</v>
      </c>
      <c r="L33" s="50" t="s">
        <v>206</v>
      </c>
    </row>
    <row r="34" s="36" customFormat="1" ht="35.25" customHeight="1" spans="1:12">
      <c r="A34" s="48">
        <v>27</v>
      </c>
      <c r="B34" s="52" t="s">
        <v>868</v>
      </c>
      <c r="C34" s="48">
        <v>36000</v>
      </c>
      <c r="D34" s="48">
        <v>10000</v>
      </c>
      <c r="E34" s="48" t="s">
        <v>46</v>
      </c>
      <c r="F34" s="48" t="s">
        <v>46</v>
      </c>
      <c r="G34" s="50">
        <v>855</v>
      </c>
      <c r="H34" s="50">
        <v>8510</v>
      </c>
      <c r="I34" s="61">
        <f t="shared" si="1"/>
        <v>85.1</v>
      </c>
      <c r="J34" s="48"/>
      <c r="K34" s="48" t="s">
        <v>36</v>
      </c>
      <c r="L34" s="50" t="s">
        <v>206</v>
      </c>
    </row>
    <row r="35" s="36" customFormat="1" ht="36" customHeight="1" spans="1:12">
      <c r="A35" s="48">
        <v>28</v>
      </c>
      <c r="B35" s="49" t="s">
        <v>869</v>
      </c>
      <c r="C35" s="48">
        <v>11000</v>
      </c>
      <c r="D35" s="48">
        <v>5000</v>
      </c>
      <c r="E35" s="48" t="s">
        <v>46</v>
      </c>
      <c r="F35" s="48">
        <v>12</v>
      </c>
      <c r="G35" s="50">
        <v>50</v>
      </c>
      <c r="H35" s="50">
        <v>6255</v>
      </c>
      <c r="I35" s="61">
        <f t="shared" si="1"/>
        <v>125.1</v>
      </c>
      <c r="J35" s="48"/>
      <c r="K35" s="48" t="s">
        <v>36</v>
      </c>
      <c r="L35" s="48"/>
    </row>
    <row r="36" s="36" customFormat="1" ht="36" customHeight="1" spans="1:12">
      <c r="A36" s="48">
        <v>29</v>
      </c>
      <c r="B36" s="49" t="s">
        <v>870</v>
      </c>
      <c r="C36" s="48">
        <v>11000</v>
      </c>
      <c r="D36" s="48">
        <v>4000</v>
      </c>
      <c r="E36" s="48" t="s">
        <v>46</v>
      </c>
      <c r="F36" s="48" t="s">
        <v>46</v>
      </c>
      <c r="G36" s="50">
        <v>30</v>
      </c>
      <c r="H36" s="50">
        <v>7780</v>
      </c>
      <c r="I36" s="61">
        <f t="shared" si="1"/>
        <v>194.5</v>
      </c>
      <c r="J36" s="48"/>
      <c r="K36" s="48" t="s">
        <v>36</v>
      </c>
      <c r="L36" s="48"/>
    </row>
    <row r="37" s="36" customFormat="1" ht="36" customHeight="1" spans="1:12">
      <c r="A37" s="48">
        <v>30</v>
      </c>
      <c r="B37" s="49" t="s">
        <v>871</v>
      </c>
      <c r="C37" s="48">
        <v>27000</v>
      </c>
      <c r="D37" s="48">
        <v>500</v>
      </c>
      <c r="E37" s="48" t="s">
        <v>46</v>
      </c>
      <c r="F37" s="48">
        <v>1</v>
      </c>
      <c r="G37" s="50">
        <v>0</v>
      </c>
      <c r="H37" s="50">
        <v>620</v>
      </c>
      <c r="I37" s="61">
        <f t="shared" si="1"/>
        <v>124</v>
      </c>
      <c r="J37" s="48" t="s">
        <v>861</v>
      </c>
      <c r="K37" s="48" t="s">
        <v>36</v>
      </c>
      <c r="L37" s="48"/>
    </row>
    <row r="38" s="36" customFormat="1" ht="36" customHeight="1" spans="1:12">
      <c r="A38" s="48">
        <v>31</v>
      </c>
      <c r="B38" s="49" t="s">
        <v>872</v>
      </c>
      <c r="C38" s="48">
        <v>300000</v>
      </c>
      <c r="D38" s="48">
        <v>22000</v>
      </c>
      <c r="E38" s="54" t="s">
        <v>46</v>
      </c>
      <c r="F38" s="48" t="s">
        <v>46</v>
      </c>
      <c r="G38" s="50">
        <v>1950</v>
      </c>
      <c r="H38" s="50">
        <v>19500</v>
      </c>
      <c r="I38" s="61">
        <f t="shared" si="1"/>
        <v>88.6363636363636</v>
      </c>
      <c r="J38" s="48"/>
      <c r="K38" s="48" t="s">
        <v>37</v>
      </c>
      <c r="L38" s="50" t="s">
        <v>841</v>
      </c>
    </row>
    <row r="39" s="36" customFormat="1" ht="36" customHeight="1" spans="1:12">
      <c r="A39" s="48">
        <v>32</v>
      </c>
      <c r="B39" s="49" t="s">
        <v>873</v>
      </c>
      <c r="C39" s="48">
        <v>66000</v>
      </c>
      <c r="D39" s="48">
        <v>10000</v>
      </c>
      <c r="E39" s="54" t="s">
        <v>46</v>
      </c>
      <c r="F39" s="51" t="s">
        <v>46</v>
      </c>
      <c r="G39" s="50">
        <v>900</v>
      </c>
      <c r="H39" s="50">
        <v>8400</v>
      </c>
      <c r="I39" s="61">
        <f t="shared" si="1"/>
        <v>84</v>
      </c>
      <c r="J39" s="48"/>
      <c r="K39" s="48" t="s">
        <v>37</v>
      </c>
      <c r="L39" s="75"/>
    </row>
    <row r="40" s="36" customFormat="1" ht="45.75" customHeight="1" spans="1:12">
      <c r="A40" s="48">
        <v>33</v>
      </c>
      <c r="B40" s="49" t="s">
        <v>874</v>
      </c>
      <c r="C40" s="48">
        <v>1762</v>
      </c>
      <c r="D40" s="48">
        <v>962.78</v>
      </c>
      <c r="E40" s="54" t="s">
        <v>46</v>
      </c>
      <c r="F40" s="51" t="s">
        <v>46</v>
      </c>
      <c r="G40" s="50">
        <v>0</v>
      </c>
      <c r="H40" s="50">
        <v>962.78</v>
      </c>
      <c r="I40" s="61">
        <f t="shared" si="1"/>
        <v>100</v>
      </c>
      <c r="J40" s="48"/>
      <c r="K40" s="48" t="s">
        <v>37</v>
      </c>
      <c r="L40" s="50"/>
    </row>
    <row r="41" s="36" customFormat="1" ht="60.75" customHeight="1" spans="1:12">
      <c r="A41" s="48">
        <v>34</v>
      </c>
      <c r="B41" s="49" t="s">
        <v>875</v>
      </c>
      <c r="C41" s="48">
        <v>3306</v>
      </c>
      <c r="D41" s="48">
        <v>1600</v>
      </c>
      <c r="E41" s="54" t="s">
        <v>46</v>
      </c>
      <c r="F41" s="51" t="s">
        <v>46</v>
      </c>
      <c r="G41" s="50">
        <v>0</v>
      </c>
      <c r="H41" s="50">
        <v>153.64</v>
      </c>
      <c r="I41" s="61">
        <f t="shared" si="1"/>
        <v>9.6025</v>
      </c>
      <c r="J41" s="48"/>
      <c r="K41" s="48" t="s">
        <v>37</v>
      </c>
      <c r="L41" s="50"/>
    </row>
    <row r="42" s="36" customFormat="1" ht="36" customHeight="1" spans="1:12">
      <c r="A42" s="48">
        <v>35</v>
      </c>
      <c r="B42" s="49" t="s">
        <v>876</v>
      </c>
      <c r="C42" s="48">
        <v>5800</v>
      </c>
      <c r="D42" s="48">
        <v>1900</v>
      </c>
      <c r="E42" s="54" t="s">
        <v>46</v>
      </c>
      <c r="F42" s="51" t="s">
        <v>46</v>
      </c>
      <c r="G42" s="50">
        <v>0</v>
      </c>
      <c r="H42" s="50">
        <v>1900</v>
      </c>
      <c r="I42" s="61">
        <f t="shared" si="1"/>
        <v>100</v>
      </c>
      <c r="J42" s="48" t="s">
        <v>877</v>
      </c>
      <c r="K42" s="48" t="s">
        <v>37</v>
      </c>
      <c r="L42" s="50"/>
    </row>
    <row r="43" s="36" customFormat="1" ht="36" customHeight="1" spans="1:12">
      <c r="A43" s="48">
        <v>36</v>
      </c>
      <c r="B43" s="49" t="s">
        <v>878</v>
      </c>
      <c r="C43" s="48">
        <v>37330</v>
      </c>
      <c r="D43" s="48">
        <v>5600</v>
      </c>
      <c r="E43" s="54" t="s">
        <v>46</v>
      </c>
      <c r="F43" s="48" t="s">
        <v>46</v>
      </c>
      <c r="G43" s="50">
        <v>170</v>
      </c>
      <c r="H43" s="50">
        <v>5700</v>
      </c>
      <c r="I43" s="61">
        <f t="shared" si="1"/>
        <v>101.785714285714</v>
      </c>
      <c r="J43" s="48"/>
      <c r="K43" s="48" t="s">
        <v>37</v>
      </c>
      <c r="L43" s="50" t="s">
        <v>206</v>
      </c>
    </row>
    <row r="44" s="36" customFormat="1" ht="36" customHeight="1" spans="1:12">
      <c r="A44" s="48">
        <v>37</v>
      </c>
      <c r="B44" s="49" t="s">
        <v>879</v>
      </c>
      <c r="C44" s="48">
        <v>10800</v>
      </c>
      <c r="D44" s="48">
        <v>3000</v>
      </c>
      <c r="E44" s="54" t="s">
        <v>46</v>
      </c>
      <c r="F44" s="48" t="s">
        <v>46</v>
      </c>
      <c r="G44" s="50">
        <v>0</v>
      </c>
      <c r="H44" s="50">
        <v>3800</v>
      </c>
      <c r="I44" s="61">
        <f t="shared" si="1"/>
        <v>126.666666666667</v>
      </c>
      <c r="J44" s="48" t="s">
        <v>845</v>
      </c>
      <c r="K44" s="48" t="s">
        <v>37</v>
      </c>
      <c r="L44" s="48"/>
    </row>
    <row r="45" s="36" customFormat="1" ht="36" customHeight="1" spans="1:12">
      <c r="A45" s="48">
        <v>38</v>
      </c>
      <c r="B45" s="49" t="s">
        <v>880</v>
      </c>
      <c r="C45" s="48">
        <v>12000</v>
      </c>
      <c r="D45" s="48">
        <v>350</v>
      </c>
      <c r="E45" s="48" t="s">
        <v>46</v>
      </c>
      <c r="F45" s="48">
        <v>2</v>
      </c>
      <c r="G45" s="48">
        <v>0</v>
      </c>
      <c r="H45" s="48">
        <v>350</v>
      </c>
      <c r="I45" s="61">
        <f t="shared" si="1"/>
        <v>100</v>
      </c>
      <c r="J45" s="48" t="s">
        <v>854</v>
      </c>
      <c r="K45" s="48" t="s">
        <v>37</v>
      </c>
      <c r="L45" s="48"/>
    </row>
    <row r="46" s="36" customFormat="1" ht="36" customHeight="1" spans="1:12">
      <c r="A46" s="48">
        <v>39</v>
      </c>
      <c r="B46" s="49" t="s">
        <v>881</v>
      </c>
      <c r="C46" s="48">
        <v>10000</v>
      </c>
      <c r="D46" s="51">
        <v>4000</v>
      </c>
      <c r="E46" s="51" t="s">
        <v>46</v>
      </c>
      <c r="F46" s="51" t="s">
        <v>46</v>
      </c>
      <c r="G46" s="48">
        <v>340</v>
      </c>
      <c r="H46" s="48">
        <v>3365</v>
      </c>
      <c r="I46" s="61">
        <f t="shared" si="1"/>
        <v>84.125</v>
      </c>
      <c r="J46" s="48"/>
      <c r="K46" s="48" t="s">
        <v>38</v>
      </c>
      <c r="L46" s="48" t="s">
        <v>206</v>
      </c>
    </row>
    <row r="47" s="36" customFormat="1" ht="36" customHeight="1" spans="1:12">
      <c r="A47" s="48">
        <v>40</v>
      </c>
      <c r="B47" s="49" t="s">
        <v>882</v>
      </c>
      <c r="C47" s="48">
        <v>10320</v>
      </c>
      <c r="D47" s="48">
        <v>1000</v>
      </c>
      <c r="E47" s="51" t="s">
        <v>46</v>
      </c>
      <c r="F47" s="51">
        <v>2</v>
      </c>
      <c r="G47" s="48">
        <v>0</v>
      </c>
      <c r="H47" s="48">
        <v>1000</v>
      </c>
      <c r="I47" s="61">
        <f t="shared" si="1"/>
        <v>100</v>
      </c>
      <c r="J47" s="48" t="s">
        <v>883</v>
      </c>
      <c r="K47" s="48" t="s">
        <v>38</v>
      </c>
      <c r="L47" s="48"/>
    </row>
    <row r="48" s="36" customFormat="1" ht="36" customHeight="1" spans="1:12">
      <c r="A48" s="48">
        <v>41</v>
      </c>
      <c r="B48" s="49" t="s">
        <v>884</v>
      </c>
      <c r="C48" s="48">
        <v>13000</v>
      </c>
      <c r="D48" s="51">
        <v>1000</v>
      </c>
      <c r="E48" s="51" t="s">
        <v>46</v>
      </c>
      <c r="F48" s="51">
        <v>2</v>
      </c>
      <c r="G48" s="48">
        <v>0</v>
      </c>
      <c r="H48" s="48">
        <v>1000</v>
      </c>
      <c r="I48" s="61">
        <f t="shared" si="1"/>
        <v>100</v>
      </c>
      <c r="J48" s="48" t="s">
        <v>885</v>
      </c>
      <c r="K48" s="48" t="s">
        <v>38</v>
      </c>
      <c r="L48" s="50"/>
    </row>
    <row r="49" s="36" customFormat="1" ht="36" customHeight="1" spans="1:12">
      <c r="A49" s="48">
        <v>42</v>
      </c>
      <c r="B49" s="49" t="s">
        <v>886</v>
      </c>
      <c r="C49" s="48">
        <v>22000</v>
      </c>
      <c r="D49" s="51">
        <v>500</v>
      </c>
      <c r="E49" s="51" t="s">
        <v>46</v>
      </c>
      <c r="F49" s="51">
        <v>3</v>
      </c>
      <c r="G49" s="48">
        <v>0</v>
      </c>
      <c r="H49" s="48">
        <v>500</v>
      </c>
      <c r="I49" s="61">
        <f t="shared" si="1"/>
        <v>100</v>
      </c>
      <c r="J49" s="48" t="s">
        <v>883</v>
      </c>
      <c r="K49" s="48" t="s">
        <v>38</v>
      </c>
      <c r="L49" s="50"/>
    </row>
    <row r="50" s="36" customFormat="1" ht="36" customHeight="1" spans="1:12">
      <c r="A50" s="48">
        <v>43</v>
      </c>
      <c r="B50" s="49" t="s">
        <v>887</v>
      </c>
      <c r="C50" s="48">
        <v>11300</v>
      </c>
      <c r="D50" s="51">
        <v>1800</v>
      </c>
      <c r="E50" s="51" t="s">
        <v>46</v>
      </c>
      <c r="F50" s="51" t="s">
        <v>46</v>
      </c>
      <c r="G50" s="48">
        <v>153</v>
      </c>
      <c r="H50" s="48">
        <v>1520</v>
      </c>
      <c r="I50" s="61">
        <f t="shared" si="1"/>
        <v>84.4444444444444</v>
      </c>
      <c r="J50" s="75"/>
      <c r="K50" s="48" t="s">
        <v>38</v>
      </c>
      <c r="L50" s="50"/>
    </row>
    <row r="51" s="36" customFormat="1" ht="36" customHeight="1" spans="1:12">
      <c r="A51" s="48">
        <v>44</v>
      </c>
      <c r="B51" s="49" t="s">
        <v>888</v>
      </c>
      <c r="C51" s="48">
        <v>22800</v>
      </c>
      <c r="D51" s="51">
        <v>2400</v>
      </c>
      <c r="E51" s="51" t="s">
        <v>46</v>
      </c>
      <c r="F51" s="51" t="s">
        <v>46</v>
      </c>
      <c r="G51" s="48">
        <v>200</v>
      </c>
      <c r="H51" s="48">
        <v>2000</v>
      </c>
      <c r="I51" s="61">
        <f t="shared" si="1"/>
        <v>83.3333333333333</v>
      </c>
      <c r="J51" s="75"/>
      <c r="K51" s="48" t="s">
        <v>38</v>
      </c>
      <c r="L51" s="50"/>
    </row>
    <row r="52" s="36" customFormat="1" ht="36" customHeight="1" spans="1:12">
      <c r="A52" s="48">
        <v>45</v>
      </c>
      <c r="B52" s="49" t="s">
        <v>889</v>
      </c>
      <c r="C52" s="48">
        <v>30000</v>
      </c>
      <c r="D52" s="51">
        <v>4000</v>
      </c>
      <c r="E52" s="51" t="s">
        <v>46</v>
      </c>
      <c r="F52" s="51" t="s">
        <v>46</v>
      </c>
      <c r="G52" s="48">
        <v>335</v>
      </c>
      <c r="H52" s="48">
        <v>3369</v>
      </c>
      <c r="I52" s="61">
        <f t="shared" si="1"/>
        <v>84.225</v>
      </c>
      <c r="J52" s="48"/>
      <c r="K52" s="48" t="s">
        <v>38</v>
      </c>
      <c r="L52" s="50"/>
    </row>
    <row r="53" s="207" customFormat="1" ht="36" customHeight="1" spans="1:12">
      <c r="A53" s="48">
        <v>46</v>
      </c>
      <c r="B53" s="49" t="s">
        <v>890</v>
      </c>
      <c r="C53" s="48">
        <v>38000</v>
      </c>
      <c r="D53" s="48">
        <v>15000</v>
      </c>
      <c r="E53" s="48" t="s">
        <v>46</v>
      </c>
      <c r="F53" s="51" t="s">
        <v>46</v>
      </c>
      <c r="G53" s="48">
        <v>1200</v>
      </c>
      <c r="H53" s="48">
        <v>12500</v>
      </c>
      <c r="I53" s="61">
        <f t="shared" si="1"/>
        <v>83.3333333333333</v>
      </c>
      <c r="J53" s="48"/>
      <c r="K53" s="48" t="s">
        <v>39</v>
      </c>
      <c r="L53" s="48" t="s">
        <v>206</v>
      </c>
    </row>
    <row r="54" s="36" customFormat="1" ht="36" customHeight="1" spans="1:12">
      <c r="A54" s="48">
        <v>47</v>
      </c>
      <c r="B54" s="49" t="s">
        <v>891</v>
      </c>
      <c r="C54" s="48">
        <v>35000</v>
      </c>
      <c r="D54" s="51">
        <v>18000</v>
      </c>
      <c r="E54" s="51" t="s">
        <v>46</v>
      </c>
      <c r="F54" s="51" t="s">
        <v>46</v>
      </c>
      <c r="G54" s="48">
        <v>1500</v>
      </c>
      <c r="H54" s="48">
        <v>15100</v>
      </c>
      <c r="I54" s="61">
        <f t="shared" si="1"/>
        <v>83.8888888888889</v>
      </c>
      <c r="J54" s="48"/>
      <c r="K54" s="48" t="s">
        <v>39</v>
      </c>
      <c r="L54" s="50" t="s">
        <v>206</v>
      </c>
    </row>
    <row r="55" s="36" customFormat="1" ht="36" customHeight="1" spans="1:12">
      <c r="A55" s="48">
        <v>48</v>
      </c>
      <c r="B55" s="49" t="s">
        <v>892</v>
      </c>
      <c r="C55" s="48">
        <v>15000</v>
      </c>
      <c r="D55" s="51">
        <v>2000</v>
      </c>
      <c r="E55" s="51" t="s">
        <v>46</v>
      </c>
      <c r="F55" s="51">
        <v>6</v>
      </c>
      <c r="G55" s="50">
        <v>0</v>
      </c>
      <c r="H55" s="50">
        <v>2000</v>
      </c>
      <c r="I55" s="61">
        <f t="shared" si="1"/>
        <v>100</v>
      </c>
      <c r="J55" s="48" t="s">
        <v>893</v>
      </c>
      <c r="K55" s="48" t="s">
        <v>39</v>
      </c>
      <c r="L55" s="50"/>
    </row>
    <row r="56" s="36" customFormat="1" ht="36" customHeight="1" spans="1:12">
      <c r="A56" s="48">
        <v>49</v>
      </c>
      <c r="B56" s="49" t="s">
        <v>894</v>
      </c>
      <c r="C56" s="48">
        <v>5791.55</v>
      </c>
      <c r="D56" s="48">
        <v>2391.55</v>
      </c>
      <c r="E56" s="48" t="s">
        <v>46</v>
      </c>
      <c r="F56" s="51">
        <v>4</v>
      </c>
      <c r="G56" s="48">
        <v>0</v>
      </c>
      <c r="H56" s="48">
        <v>2391.55</v>
      </c>
      <c r="I56" s="61">
        <f t="shared" si="1"/>
        <v>100</v>
      </c>
      <c r="J56" s="48" t="s">
        <v>854</v>
      </c>
      <c r="K56" s="48" t="s">
        <v>39</v>
      </c>
      <c r="L56" s="50"/>
    </row>
    <row r="57" s="36" customFormat="1" ht="36" customHeight="1" spans="1:12">
      <c r="A57" s="48">
        <v>50</v>
      </c>
      <c r="B57" s="49" t="s">
        <v>895</v>
      </c>
      <c r="C57" s="48">
        <v>15000</v>
      </c>
      <c r="D57" s="48">
        <v>10000</v>
      </c>
      <c r="E57" s="48" t="s">
        <v>46</v>
      </c>
      <c r="F57" s="51" t="s">
        <v>46</v>
      </c>
      <c r="G57" s="48">
        <v>800</v>
      </c>
      <c r="H57" s="48">
        <v>8520</v>
      </c>
      <c r="I57" s="61">
        <f t="shared" si="1"/>
        <v>85.2</v>
      </c>
      <c r="J57" s="48"/>
      <c r="K57" s="48" t="s">
        <v>39</v>
      </c>
      <c r="L57" s="50" t="s">
        <v>206</v>
      </c>
    </row>
    <row r="58" s="36" customFormat="1" ht="34.5" customHeight="1" spans="1:12">
      <c r="A58" s="48">
        <v>51</v>
      </c>
      <c r="B58" s="49" t="s">
        <v>896</v>
      </c>
      <c r="C58" s="48">
        <v>15500</v>
      </c>
      <c r="D58" s="48">
        <v>10000</v>
      </c>
      <c r="E58" s="48" t="s">
        <v>46</v>
      </c>
      <c r="F58" s="51" t="s">
        <v>46</v>
      </c>
      <c r="G58" s="48">
        <v>850</v>
      </c>
      <c r="H58" s="48">
        <v>8380</v>
      </c>
      <c r="I58" s="61">
        <f t="shared" si="1"/>
        <v>83.8</v>
      </c>
      <c r="J58" s="48"/>
      <c r="K58" s="48" t="s">
        <v>39</v>
      </c>
      <c r="L58" s="50" t="s">
        <v>206</v>
      </c>
    </row>
    <row r="59" s="36" customFormat="1" ht="34.5" customHeight="1" spans="1:12">
      <c r="A59" s="48">
        <v>52</v>
      </c>
      <c r="B59" s="49" t="s">
        <v>897</v>
      </c>
      <c r="C59" s="48">
        <v>27500</v>
      </c>
      <c r="D59" s="48">
        <v>17000</v>
      </c>
      <c r="E59" s="48" t="s">
        <v>46</v>
      </c>
      <c r="F59" s="48" t="s">
        <v>46</v>
      </c>
      <c r="G59" s="48">
        <v>1400</v>
      </c>
      <c r="H59" s="48">
        <v>14200</v>
      </c>
      <c r="I59" s="61">
        <f t="shared" si="1"/>
        <v>83.5294117647059</v>
      </c>
      <c r="J59" s="48"/>
      <c r="K59" s="48" t="s">
        <v>39</v>
      </c>
      <c r="L59" s="50" t="s">
        <v>206</v>
      </c>
    </row>
    <row r="60" s="36" customFormat="1" ht="34.5" customHeight="1" spans="1:12">
      <c r="A60" s="48">
        <v>53</v>
      </c>
      <c r="B60" s="49" t="s">
        <v>898</v>
      </c>
      <c r="C60" s="48">
        <v>27500</v>
      </c>
      <c r="D60" s="48">
        <v>19510</v>
      </c>
      <c r="E60" s="48" t="s">
        <v>46</v>
      </c>
      <c r="F60" s="51">
        <v>7</v>
      </c>
      <c r="G60" s="48">
        <v>0</v>
      </c>
      <c r="H60" s="48">
        <v>19510</v>
      </c>
      <c r="I60" s="61">
        <f t="shared" si="1"/>
        <v>100</v>
      </c>
      <c r="J60" s="36" t="s">
        <v>893</v>
      </c>
      <c r="K60" s="48" t="s">
        <v>39</v>
      </c>
      <c r="L60" s="48"/>
    </row>
    <row r="61" s="36" customFormat="1" ht="36" customHeight="1" spans="1:12">
      <c r="A61" s="48">
        <v>54</v>
      </c>
      <c r="B61" s="49" t="s">
        <v>899</v>
      </c>
      <c r="C61" s="48">
        <v>32550</v>
      </c>
      <c r="D61" s="48">
        <v>5400</v>
      </c>
      <c r="E61" s="48" t="s">
        <v>46</v>
      </c>
      <c r="F61" s="48" t="s">
        <v>46</v>
      </c>
      <c r="G61" s="48">
        <v>335</v>
      </c>
      <c r="H61" s="48">
        <v>5336</v>
      </c>
      <c r="I61" s="61">
        <f t="shared" si="1"/>
        <v>98.8148148148148</v>
      </c>
      <c r="J61" s="48"/>
      <c r="K61" s="48" t="s">
        <v>40</v>
      </c>
      <c r="L61" s="48" t="s">
        <v>206</v>
      </c>
    </row>
    <row r="62" s="36" customFormat="1" ht="36" customHeight="1" spans="1:12">
      <c r="A62" s="48">
        <v>55</v>
      </c>
      <c r="B62" s="49" t="s">
        <v>900</v>
      </c>
      <c r="C62" s="48">
        <v>42800</v>
      </c>
      <c r="D62" s="48">
        <v>8150</v>
      </c>
      <c r="E62" s="48" t="s">
        <v>46</v>
      </c>
      <c r="F62" s="48">
        <v>12</v>
      </c>
      <c r="G62" s="48">
        <v>0</v>
      </c>
      <c r="H62" s="48">
        <v>8400</v>
      </c>
      <c r="I62" s="61">
        <f t="shared" si="1"/>
        <v>103.067484662577</v>
      </c>
      <c r="J62" s="48" t="s">
        <v>877</v>
      </c>
      <c r="K62" s="48" t="s">
        <v>40</v>
      </c>
      <c r="L62" s="48"/>
    </row>
    <row r="63" s="36" customFormat="1" ht="36" customHeight="1" spans="1:12">
      <c r="A63" s="48">
        <v>56</v>
      </c>
      <c r="B63" s="49" t="s">
        <v>901</v>
      </c>
      <c r="C63" s="48">
        <v>33700</v>
      </c>
      <c r="D63" s="48">
        <v>4150</v>
      </c>
      <c r="E63" s="48" t="s">
        <v>46</v>
      </c>
      <c r="F63" s="48">
        <v>3</v>
      </c>
      <c r="G63" s="48">
        <v>0</v>
      </c>
      <c r="H63" s="48">
        <v>4150</v>
      </c>
      <c r="I63" s="61">
        <f t="shared" si="1"/>
        <v>100</v>
      </c>
      <c r="J63" s="48" t="s">
        <v>861</v>
      </c>
      <c r="K63" s="48" t="s">
        <v>40</v>
      </c>
      <c r="L63" s="48"/>
    </row>
    <row r="64" s="207" customFormat="1" ht="36" customHeight="1" spans="1:12">
      <c r="A64" s="48">
        <v>57</v>
      </c>
      <c r="B64" s="49" t="s">
        <v>902</v>
      </c>
      <c r="C64" s="48">
        <v>31800</v>
      </c>
      <c r="D64" s="48">
        <v>3520</v>
      </c>
      <c r="E64" s="48" t="s">
        <v>46</v>
      </c>
      <c r="F64" s="48">
        <v>3</v>
      </c>
      <c r="G64" s="48">
        <v>0</v>
      </c>
      <c r="H64" s="48">
        <v>3520</v>
      </c>
      <c r="I64" s="61">
        <f t="shared" si="1"/>
        <v>100</v>
      </c>
      <c r="J64" s="48" t="s">
        <v>861</v>
      </c>
      <c r="K64" s="48" t="s">
        <v>40</v>
      </c>
      <c r="L64" s="50"/>
    </row>
    <row r="65" s="207" customFormat="1" ht="36" customHeight="1" spans="1:12">
      <c r="A65" s="48">
        <v>58</v>
      </c>
      <c r="B65" s="49" t="s">
        <v>903</v>
      </c>
      <c r="C65" s="48">
        <v>40000</v>
      </c>
      <c r="D65" s="48">
        <v>9200</v>
      </c>
      <c r="E65" s="48" t="s">
        <v>46</v>
      </c>
      <c r="F65" s="48" t="s">
        <v>46</v>
      </c>
      <c r="G65" s="48">
        <v>1326</v>
      </c>
      <c r="H65" s="48">
        <v>10066</v>
      </c>
      <c r="I65" s="61">
        <f t="shared" si="1"/>
        <v>109.413043478261</v>
      </c>
      <c r="J65" s="50"/>
      <c r="K65" s="48" t="s">
        <v>40</v>
      </c>
      <c r="L65" s="48" t="s">
        <v>206</v>
      </c>
    </row>
    <row r="66" s="207" customFormat="1" ht="36" customHeight="1" spans="1:12">
      <c r="A66" s="48">
        <v>59</v>
      </c>
      <c r="B66" s="49" t="s">
        <v>904</v>
      </c>
      <c r="C66" s="48">
        <v>31580</v>
      </c>
      <c r="D66" s="48">
        <v>7830</v>
      </c>
      <c r="E66" s="48" t="s">
        <v>46</v>
      </c>
      <c r="F66" s="48" t="s">
        <v>46</v>
      </c>
      <c r="G66" s="48">
        <v>674</v>
      </c>
      <c r="H66" s="48">
        <v>6568</v>
      </c>
      <c r="I66" s="61">
        <f t="shared" si="1"/>
        <v>83.882503192848</v>
      </c>
      <c r="J66" s="50"/>
      <c r="K66" s="48" t="s">
        <v>40</v>
      </c>
      <c r="L66" s="48" t="s">
        <v>206</v>
      </c>
    </row>
    <row r="67" s="207" customFormat="1" ht="36" customHeight="1" spans="1:12">
      <c r="A67" s="48">
        <v>60</v>
      </c>
      <c r="B67" s="49" t="s">
        <v>905</v>
      </c>
      <c r="C67" s="48">
        <v>34000</v>
      </c>
      <c r="D67" s="48">
        <v>3630</v>
      </c>
      <c r="E67" s="48" t="s">
        <v>46</v>
      </c>
      <c r="F67" s="48">
        <v>3</v>
      </c>
      <c r="G67" s="48">
        <v>0</v>
      </c>
      <c r="H67" s="48">
        <v>3630</v>
      </c>
      <c r="I67" s="61">
        <f t="shared" si="1"/>
        <v>100</v>
      </c>
      <c r="J67" s="48" t="s">
        <v>854</v>
      </c>
      <c r="K67" s="48" t="s">
        <v>40</v>
      </c>
      <c r="L67" s="48"/>
    </row>
    <row r="68" s="207" customFormat="1" ht="36" customHeight="1" spans="1:12">
      <c r="A68" s="48">
        <v>61</v>
      </c>
      <c r="B68" s="49" t="s">
        <v>906</v>
      </c>
      <c r="C68" s="48">
        <v>30000</v>
      </c>
      <c r="D68" s="48">
        <v>7000</v>
      </c>
      <c r="E68" s="48" t="s">
        <v>46</v>
      </c>
      <c r="F68" s="48" t="s">
        <v>46</v>
      </c>
      <c r="G68" s="50">
        <v>300</v>
      </c>
      <c r="H68" s="50">
        <v>6300</v>
      </c>
      <c r="I68" s="61">
        <f t="shared" si="1"/>
        <v>90</v>
      </c>
      <c r="J68" s="48"/>
      <c r="K68" s="48" t="s">
        <v>41</v>
      </c>
      <c r="L68" s="48" t="s">
        <v>206</v>
      </c>
    </row>
    <row r="69" s="207" customFormat="1" ht="31.5" customHeight="1" spans="1:12">
      <c r="A69" s="48">
        <v>62</v>
      </c>
      <c r="B69" s="49" t="s">
        <v>907</v>
      </c>
      <c r="C69" s="48">
        <v>10000</v>
      </c>
      <c r="D69" s="48">
        <v>1000</v>
      </c>
      <c r="E69" s="48" t="s">
        <v>46</v>
      </c>
      <c r="F69" s="48">
        <v>12</v>
      </c>
      <c r="G69" s="48">
        <v>0</v>
      </c>
      <c r="H69" s="48">
        <v>1050</v>
      </c>
      <c r="I69" s="61">
        <f t="shared" si="1"/>
        <v>105</v>
      </c>
      <c r="J69" s="48" t="s">
        <v>867</v>
      </c>
      <c r="K69" s="48" t="s">
        <v>41</v>
      </c>
      <c r="L69" s="48"/>
    </row>
    <row r="70" s="36" customFormat="1" ht="25" customHeight="1" spans="1:12">
      <c r="A70" s="48">
        <v>63</v>
      </c>
      <c r="B70" s="49" t="s">
        <v>908</v>
      </c>
      <c r="C70" s="48">
        <v>10000</v>
      </c>
      <c r="D70" s="48">
        <v>1600</v>
      </c>
      <c r="E70" s="48" t="s">
        <v>46</v>
      </c>
      <c r="F70" s="48">
        <v>3</v>
      </c>
      <c r="G70" s="50">
        <v>0</v>
      </c>
      <c r="H70" s="50">
        <v>1600</v>
      </c>
      <c r="I70" s="61">
        <f t="shared" si="1"/>
        <v>100</v>
      </c>
      <c r="J70" s="48" t="s">
        <v>867</v>
      </c>
      <c r="K70" s="48" t="s">
        <v>41</v>
      </c>
      <c r="L70" s="48"/>
    </row>
    <row r="71" s="36" customFormat="1" ht="25" customHeight="1" spans="1:12">
      <c r="A71" s="48">
        <v>64</v>
      </c>
      <c r="B71" s="49" t="s">
        <v>909</v>
      </c>
      <c r="C71" s="48">
        <v>11200</v>
      </c>
      <c r="D71" s="48">
        <v>4000</v>
      </c>
      <c r="E71" s="48" t="s">
        <v>46</v>
      </c>
      <c r="F71" s="48" t="s">
        <v>46</v>
      </c>
      <c r="G71" s="48">
        <v>200</v>
      </c>
      <c r="H71" s="48">
        <v>3500</v>
      </c>
      <c r="I71" s="61">
        <f t="shared" si="1"/>
        <v>87.5</v>
      </c>
      <c r="J71" s="48"/>
      <c r="K71" s="48" t="s">
        <v>41</v>
      </c>
      <c r="L71" s="48" t="s">
        <v>206</v>
      </c>
    </row>
    <row r="72" s="36" customFormat="1" ht="36" customHeight="1" spans="1:12">
      <c r="A72" s="48">
        <v>65</v>
      </c>
      <c r="B72" s="49" t="s">
        <v>910</v>
      </c>
      <c r="C72" s="48">
        <v>10050</v>
      </c>
      <c r="D72" s="48">
        <v>2050</v>
      </c>
      <c r="E72" s="48" t="s">
        <v>46</v>
      </c>
      <c r="F72" s="48">
        <v>12</v>
      </c>
      <c r="G72" s="50">
        <v>0</v>
      </c>
      <c r="H72" s="50">
        <v>2050</v>
      </c>
      <c r="I72" s="61">
        <f t="shared" si="1"/>
        <v>100</v>
      </c>
      <c r="J72" s="48" t="s">
        <v>867</v>
      </c>
      <c r="K72" s="48" t="s">
        <v>41</v>
      </c>
      <c r="L72" s="48"/>
    </row>
    <row r="73" s="36" customFormat="1" ht="36" customHeight="1" spans="1:12">
      <c r="A73" s="48">
        <v>66</v>
      </c>
      <c r="B73" s="49" t="s">
        <v>911</v>
      </c>
      <c r="C73" s="48">
        <v>11000</v>
      </c>
      <c r="D73" s="48">
        <v>800</v>
      </c>
      <c r="E73" s="53" t="s">
        <v>46</v>
      </c>
      <c r="F73" s="53">
        <v>2</v>
      </c>
      <c r="G73" s="50">
        <v>0</v>
      </c>
      <c r="H73" s="50">
        <v>800</v>
      </c>
      <c r="I73" s="61">
        <f t="shared" ref="I73:I120" si="2">H73/D73*100</f>
        <v>100</v>
      </c>
      <c r="J73" s="48" t="s">
        <v>854</v>
      </c>
      <c r="K73" s="48" t="s">
        <v>41</v>
      </c>
      <c r="L73" s="50"/>
    </row>
    <row r="74" s="36" customFormat="1" ht="36" customHeight="1" spans="1:12">
      <c r="A74" s="48">
        <v>67</v>
      </c>
      <c r="B74" s="49" t="s">
        <v>912</v>
      </c>
      <c r="C74" s="48">
        <v>15000</v>
      </c>
      <c r="D74" s="48">
        <v>6000</v>
      </c>
      <c r="E74" s="53" t="s">
        <v>46</v>
      </c>
      <c r="F74" s="53" t="s">
        <v>46</v>
      </c>
      <c r="G74" s="48">
        <v>300</v>
      </c>
      <c r="H74" s="48">
        <v>6000</v>
      </c>
      <c r="I74" s="61">
        <f t="shared" si="2"/>
        <v>100</v>
      </c>
      <c r="J74" s="48"/>
      <c r="K74" s="48" t="s">
        <v>41</v>
      </c>
      <c r="L74" s="50"/>
    </row>
    <row r="75" s="36" customFormat="1" ht="25" customHeight="1" spans="1:12">
      <c r="A75" s="48">
        <v>68</v>
      </c>
      <c r="B75" s="49" t="s">
        <v>913</v>
      </c>
      <c r="C75" s="48">
        <v>19000</v>
      </c>
      <c r="D75" s="48">
        <v>6000</v>
      </c>
      <c r="E75" s="53" t="s">
        <v>46</v>
      </c>
      <c r="F75" s="53" t="s">
        <v>46</v>
      </c>
      <c r="G75" s="50">
        <v>800</v>
      </c>
      <c r="H75" s="50">
        <v>6600</v>
      </c>
      <c r="I75" s="61">
        <f t="shared" si="2"/>
        <v>110</v>
      </c>
      <c r="J75" s="48"/>
      <c r="K75" s="48" t="s">
        <v>41</v>
      </c>
      <c r="L75" s="50"/>
    </row>
    <row r="76" s="36" customFormat="1" ht="25" customHeight="1" spans="1:12">
      <c r="A76" s="48">
        <v>69</v>
      </c>
      <c r="B76" s="49" t="s">
        <v>914</v>
      </c>
      <c r="C76" s="48">
        <v>10000</v>
      </c>
      <c r="D76" s="48">
        <v>4000</v>
      </c>
      <c r="E76" s="53" t="s">
        <v>46</v>
      </c>
      <c r="F76" s="53" t="s">
        <v>46</v>
      </c>
      <c r="G76" s="50">
        <v>300</v>
      </c>
      <c r="H76" s="50">
        <v>3600</v>
      </c>
      <c r="I76" s="61">
        <f t="shared" si="2"/>
        <v>90</v>
      </c>
      <c r="J76" s="48"/>
      <c r="K76" s="48" t="s">
        <v>41</v>
      </c>
      <c r="L76" s="50"/>
    </row>
    <row r="77" s="36" customFormat="1" ht="36" customHeight="1" spans="1:12">
      <c r="A77" s="48">
        <v>70</v>
      </c>
      <c r="B77" s="49" t="s">
        <v>915</v>
      </c>
      <c r="C77" s="48">
        <v>23800</v>
      </c>
      <c r="D77" s="48">
        <v>6000</v>
      </c>
      <c r="E77" s="53" t="s">
        <v>46</v>
      </c>
      <c r="F77" s="53" t="s">
        <v>46</v>
      </c>
      <c r="G77" s="50">
        <v>1220</v>
      </c>
      <c r="H77" s="50">
        <v>9730</v>
      </c>
      <c r="I77" s="61">
        <f t="shared" si="2"/>
        <v>162.166666666667</v>
      </c>
      <c r="J77" s="48"/>
      <c r="K77" s="48" t="s">
        <v>42</v>
      </c>
      <c r="L77" s="50" t="s">
        <v>206</v>
      </c>
    </row>
    <row r="78" s="36" customFormat="1" ht="36" customHeight="1" spans="1:12">
      <c r="A78" s="48">
        <v>71</v>
      </c>
      <c r="B78" s="49" t="s">
        <v>916</v>
      </c>
      <c r="C78" s="48">
        <v>13000</v>
      </c>
      <c r="D78" s="48">
        <v>7000</v>
      </c>
      <c r="E78" s="53" t="s">
        <v>46</v>
      </c>
      <c r="F78" s="53" t="s">
        <v>46</v>
      </c>
      <c r="G78" s="48">
        <v>400</v>
      </c>
      <c r="H78" s="48">
        <v>6400</v>
      </c>
      <c r="I78" s="61">
        <f t="shared" si="2"/>
        <v>91.4285714285714</v>
      </c>
      <c r="J78" s="48"/>
      <c r="K78" s="48" t="s">
        <v>42</v>
      </c>
      <c r="L78" s="50"/>
    </row>
    <row r="79" s="36" customFormat="1" ht="36" customHeight="1" spans="1:12">
      <c r="A79" s="48">
        <v>72</v>
      </c>
      <c r="B79" s="49" t="s">
        <v>917</v>
      </c>
      <c r="C79" s="48">
        <v>10000</v>
      </c>
      <c r="D79" s="48">
        <v>1000</v>
      </c>
      <c r="E79" s="53" t="s">
        <v>46</v>
      </c>
      <c r="F79" s="53">
        <v>1</v>
      </c>
      <c r="G79" s="48">
        <v>0</v>
      </c>
      <c r="H79" s="48">
        <v>1000</v>
      </c>
      <c r="I79" s="61">
        <f t="shared" si="2"/>
        <v>100</v>
      </c>
      <c r="J79" s="48" t="s">
        <v>861</v>
      </c>
      <c r="K79" s="48" t="s">
        <v>42</v>
      </c>
      <c r="L79" s="50"/>
    </row>
    <row r="80" s="36" customFormat="1" ht="36.75" customHeight="1" spans="1:12">
      <c r="A80" s="48">
        <v>73</v>
      </c>
      <c r="B80" s="49" t="s">
        <v>918</v>
      </c>
      <c r="C80" s="48">
        <v>5110</v>
      </c>
      <c r="D80" s="48">
        <v>2110</v>
      </c>
      <c r="E80" s="53" t="s">
        <v>46</v>
      </c>
      <c r="F80" s="53">
        <v>12</v>
      </c>
      <c r="G80" s="48">
        <v>100</v>
      </c>
      <c r="H80" s="48">
        <v>2000</v>
      </c>
      <c r="I80" s="61">
        <f t="shared" si="2"/>
        <v>94.7867298578199</v>
      </c>
      <c r="K80" s="48" t="s">
        <v>42</v>
      </c>
      <c r="L80" s="48"/>
    </row>
    <row r="81" s="36" customFormat="1" ht="36" customHeight="1" spans="1:12">
      <c r="A81" s="48">
        <v>74</v>
      </c>
      <c r="B81" s="49" t="s">
        <v>919</v>
      </c>
      <c r="C81" s="48">
        <v>30000</v>
      </c>
      <c r="D81" s="48">
        <v>13500</v>
      </c>
      <c r="E81" s="48" t="s">
        <v>46</v>
      </c>
      <c r="F81" s="48">
        <v>12</v>
      </c>
      <c r="G81" s="50">
        <v>0</v>
      </c>
      <c r="H81" s="50">
        <v>13500</v>
      </c>
      <c r="I81" s="61">
        <f t="shared" si="2"/>
        <v>100</v>
      </c>
      <c r="J81" s="48" t="s">
        <v>845</v>
      </c>
      <c r="K81" s="48" t="s">
        <v>42</v>
      </c>
      <c r="L81" s="48" t="s">
        <v>206</v>
      </c>
    </row>
    <row r="82" s="36" customFormat="1" ht="46.5" customHeight="1" spans="1:12">
      <c r="A82" s="48">
        <v>75</v>
      </c>
      <c r="B82" s="49" t="s">
        <v>920</v>
      </c>
      <c r="C82" s="48">
        <v>45000</v>
      </c>
      <c r="D82" s="48">
        <v>8000</v>
      </c>
      <c r="E82" s="48" t="s">
        <v>46</v>
      </c>
      <c r="F82" s="48" t="s">
        <v>46</v>
      </c>
      <c r="G82" s="48">
        <v>1955</v>
      </c>
      <c r="H82" s="48">
        <v>8755</v>
      </c>
      <c r="I82" s="61">
        <f t="shared" si="2"/>
        <v>109.4375</v>
      </c>
      <c r="J82" s="48"/>
      <c r="K82" s="48" t="s">
        <v>42</v>
      </c>
      <c r="L82" s="48" t="s">
        <v>206</v>
      </c>
    </row>
    <row r="83" s="207" customFormat="1" ht="36" customHeight="1" spans="1:12">
      <c r="A83" s="48">
        <v>76</v>
      </c>
      <c r="B83" s="49" t="s">
        <v>921</v>
      </c>
      <c r="C83" s="48">
        <v>15400</v>
      </c>
      <c r="D83" s="48">
        <v>8400</v>
      </c>
      <c r="E83" s="48" t="s">
        <v>46</v>
      </c>
      <c r="F83" s="48">
        <v>12</v>
      </c>
      <c r="G83" s="48">
        <v>500</v>
      </c>
      <c r="H83" s="48">
        <v>6400</v>
      </c>
      <c r="I83" s="61">
        <f t="shared" si="2"/>
        <v>76.1904761904762</v>
      </c>
      <c r="J83" s="48"/>
      <c r="K83" s="48" t="s">
        <v>42</v>
      </c>
      <c r="L83" s="48"/>
    </row>
    <row r="84" s="207" customFormat="1" ht="36" customHeight="1" spans="1:12">
      <c r="A84" s="48">
        <v>77</v>
      </c>
      <c r="B84" s="49" t="s">
        <v>922</v>
      </c>
      <c r="C84" s="48">
        <v>21000</v>
      </c>
      <c r="D84" s="48">
        <v>6500</v>
      </c>
      <c r="E84" s="48" t="s">
        <v>46</v>
      </c>
      <c r="F84" s="48">
        <v>6</v>
      </c>
      <c r="G84" s="50">
        <v>500</v>
      </c>
      <c r="H84" s="50">
        <v>6100</v>
      </c>
      <c r="I84" s="61">
        <f t="shared" si="2"/>
        <v>93.8461538461538</v>
      </c>
      <c r="J84" s="48" t="s">
        <v>923</v>
      </c>
      <c r="K84" s="48" t="s">
        <v>42</v>
      </c>
      <c r="L84" s="48"/>
    </row>
    <row r="85" s="207" customFormat="1" ht="36" customHeight="1" spans="1:12">
      <c r="A85" s="48">
        <v>78</v>
      </c>
      <c r="B85" s="49" t="s">
        <v>924</v>
      </c>
      <c r="C85" s="48">
        <v>13800</v>
      </c>
      <c r="D85" s="48">
        <v>7000</v>
      </c>
      <c r="E85" s="48" t="s">
        <v>46</v>
      </c>
      <c r="F85" s="48">
        <v>12</v>
      </c>
      <c r="G85" s="48">
        <v>600</v>
      </c>
      <c r="H85" s="48">
        <v>6400</v>
      </c>
      <c r="I85" s="61">
        <f t="shared" si="2"/>
        <v>91.4285714285714</v>
      </c>
      <c r="J85" s="48"/>
      <c r="K85" s="48" t="s">
        <v>42</v>
      </c>
      <c r="L85" s="48"/>
    </row>
    <row r="86" s="207" customFormat="1" ht="36" customHeight="1" spans="1:12">
      <c r="A86" s="48">
        <v>79</v>
      </c>
      <c r="B86" s="49" t="s">
        <v>96</v>
      </c>
      <c r="C86" s="48">
        <v>20000</v>
      </c>
      <c r="D86" s="48">
        <v>3000</v>
      </c>
      <c r="E86" s="48" t="s">
        <v>46</v>
      </c>
      <c r="F86" s="48">
        <v>12</v>
      </c>
      <c r="G86" s="48">
        <v>0</v>
      </c>
      <c r="H86" s="48">
        <v>3050</v>
      </c>
      <c r="I86" s="61">
        <f t="shared" si="2"/>
        <v>101.666666666667</v>
      </c>
      <c r="J86" s="48" t="s">
        <v>845</v>
      </c>
      <c r="K86" s="48" t="s">
        <v>43</v>
      </c>
      <c r="L86" s="48" t="s">
        <v>206</v>
      </c>
    </row>
    <row r="87" s="207" customFormat="1" ht="33" customHeight="1" spans="1:12">
      <c r="A87" s="48">
        <v>80</v>
      </c>
      <c r="B87" s="49" t="s">
        <v>925</v>
      </c>
      <c r="C87" s="48">
        <v>30100</v>
      </c>
      <c r="D87" s="48">
        <v>6000</v>
      </c>
      <c r="E87" s="48" t="s">
        <v>46</v>
      </c>
      <c r="F87" s="48">
        <v>12</v>
      </c>
      <c r="G87" s="48">
        <v>0</v>
      </c>
      <c r="H87" s="48">
        <v>6000</v>
      </c>
      <c r="I87" s="61">
        <f t="shared" si="2"/>
        <v>100</v>
      </c>
      <c r="J87" s="48" t="s">
        <v>877</v>
      </c>
      <c r="K87" s="48" t="s">
        <v>43</v>
      </c>
      <c r="L87" s="48"/>
    </row>
    <row r="88" s="36" customFormat="1" ht="36.75" customHeight="1" spans="1:12">
      <c r="A88" s="48">
        <v>81</v>
      </c>
      <c r="B88" s="49" t="s">
        <v>926</v>
      </c>
      <c r="C88" s="48">
        <v>30000</v>
      </c>
      <c r="D88" s="48">
        <v>8000</v>
      </c>
      <c r="E88" s="48" t="s">
        <v>46</v>
      </c>
      <c r="F88" s="48">
        <v>12</v>
      </c>
      <c r="G88" s="48">
        <v>300</v>
      </c>
      <c r="H88" s="48">
        <v>7500</v>
      </c>
      <c r="I88" s="61">
        <f t="shared" si="2"/>
        <v>93.75</v>
      </c>
      <c r="K88" s="48" t="s">
        <v>43</v>
      </c>
      <c r="L88" s="48"/>
    </row>
    <row r="89" s="36" customFormat="1" ht="33" customHeight="1" spans="1:12">
      <c r="A89" s="48">
        <v>82</v>
      </c>
      <c r="B89" s="49" t="s">
        <v>927</v>
      </c>
      <c r="C89" s="48">
        <v>10050</v>
      </c>
      <c r="D89" s="48">
        <v>500</v>
      </c>
      <c r="E89" s="48" t="s">
        <v>46</v>
      </c>
      <c r="F89" s="48">
        <v>1</v>
      </c>
      <c r="G89" s="48">
        <v>0</v>
      </c>
      <c r="H89" s="48">
        <v>500</v>
      </c>
      <c r="I89" s="61">
        <f t="shared" si="2"/>
        <v>100</v>
      </c>
      <c r="J89" s="48" t="s">
        <v>861</v>
      </c>
      <c r="K89" s="48" t="s">
        <v>43</v>
      </c>
      <c r="L89" s="48"/>
    </row>
    <row r="90" s="36" customFormat="1" ht="36" customHeight="1" spans="1:12">
      <c r="A90" s="48">
        <v>83</v>
      </c>
      <c r="B90" s="49" t="s">
        <v>928</v>
      </c>
      <c r="C90" s="48">
        <v>21500</v>
      </c>
      <c r="D90" s="48">
        <v>2000</v>
      </c>
      <c r="E90" s="48" t="s">
        <v>46</v>
      </c>
      <c r="F90" s="48">
        <v>3</v>
      </c>
      <c r="G90" s="48">
        <v>0</v>
      </c>
      <c r="H90" s="48">
        <v>2000</v>
      </c>
      <c r="I90" s="61">
        <f t="shared" si="2"/>
        <v>100</v>
      </c>
      <c r="J90" s="48" t="s">
        <v>854</v>
      </c>
      <c r="K90" s="48" t="s">
        <v>43</v>
      </c>
      <c r="L90" s="48"/>
    </row>
    <row r="91" s="36" customFormat="1" ht="36" customHeight="1" spans="1:12">
      <c r="A91" s="48">
        <v>84</v>
      </c>
      <c r="B91" s="49" t="s">
        <v>725</v>
      </c>
      <c r="C91" s="48">
        <v>10000</v>
      </c>
      <c r="D91" s="48">
        <v>1600</v>
      </c>
      <c r="E91" s="48" t="s">
        <v>46</v>
      </c>
      <c r="F91" s="48">
        <v>11</v>
      </c>
      <c r="G91" s="48">
        <v>110</v>
      </c>
      <c r="H91" s="48">
        <v>1390</v>
      </c>
      <c r="I91" s="61">
        <f t="shared" si="2"/>
        <v>86.875</v>
      </c>
      <c r="K91" s="48" t="s">
        <v>44</v>
      </c>
      <c r="L91" s="48" t="s">
        <v>206</v>
      </c>
    </row>
    <row r="92" s="36" customFormat="1" ht="36" customHeight="1" spans="1:12">
      <c r="A92" s="48">
        <v>85</v>
      </c>
      <c r="B92" s="49" t="s">
        <v>929</v>
      </c>
      <c r="C92" s="48">
        <v>32050</v>
      </c>
      <c r="D92" s="48">
        <v>2000</v>
      </c>
      <c r="E92" s="48" t="s">
        <v>46</v>
      </c>
      <c r="F92" s="48">
        <v>1</v>
      </c>
      <c r="G92" s="50">
        <v>160</v>
      </c>
      <c r="H92" s="50">
        <v>1730</v>
      </c>
      <c r="I92" s="61">
        <f t="shared" si="2"/>
        <v>86.5</v>
      </c>
      <c r="J92" s="48"/>
      <c r="K92" s="48" t="s">
        <v>44</v>
      </c>
      <c r="L92" s="48"/>
    </row>
    <row r="93" s="36" customFormat="1" ht="36" customHeight="1" spans="1:12">
      <c r="A93" s="48">
        <v>86</v>
      </c>
      <c r="B93" s="49" t="s">
        <v>930</v>
      </c>
      <c r="C93" s="48">
        <v>14500</v>
      </c>
      <c r="D93" s="48">
        <v>2000</v>
      </c>
      <c r="E93" s="48" t="s">
        <v>46</v>
      </c>
      <c r="F93" s="48" t="s">
        <v>46</v>
      </c>
      <c r="G93" s="48">
        <v>160</v>
      </c>
      <c r="H93" s="48">
        <v>1740</v>
      </c>
      <c r="I93" s="61">
        <f t="shared" si="2"/>
        <v>87</v>
      </c>
      <c r="J93" s="48"/>
      <c r="K93" s="48" t="s">
        <v>44</v>
      </c>
      <c r="L93" s="48"/>
    </row>
    <row r="94" s="36" customFormat="1" ht="36" customHeight="1" spans="1:12">
      <c r="A94" s="48">
        <v>87</v>
      </c>
      <c r="B94" s="49" t="s">
        <v>931</v>
      </c>
      <c r="C94" s="48">
        <v>30300</v>
      </c>
      <c r="D94" s="48">
        <v>3000</v>
      </c>
      <c r="E94" s="48" t="s">
        <v>46</v>
      </c>
      <c r="F94" s="48" t="s">
        <v>46</v>
      </c>
      <c r="G94" s="50">
        <v>230</v>
      </c>
      <c r="H94" s="50">
        <v>2590</v>
      </c>
      <c r="I94" s="61">
        <f t="shared" si="2"/>
        <v>86.3333333333333</v>
      </c>
      <c r="J94" s="48"/>
      <c r="K94" s="48" t="s">
        <v>44</v>
      </c>
      <c r="L94" s="50"/>
    </row>
    <row r="95" s="36" customFormat="1" ht="36" customHeight="1" spans="1:12">
      <c r="A95" s="48">
        <v>88</v>
      </c>
      <c r="B95" s="49" t="s">
        <v>932</v>
      </c>
      <c r="C95" s="48">
        <v>14500</v>
      </c>
      <c r="D95" s="48">
        <v>2500</v>
      </c>
      <c r="E95" s="48" t="s">
        <v>46</v>
      </c>
      <c r="F95" s="48" t="s">
        <v>46</v>
      </c>
      <c r="G95" s="50">
        <v>200</v>
      </c>
      <c r="H95" s="50">
        <v>2170</v>
      </c>
      <c r="I95" s="61">
        <f t="shared" si="2"/>
        <v>86.8</v>
      </c>
      <c r="J95" s="48"/>
      <c r="K95" s="48" t="s">
        <v>44</v>
      </c>
      <c r="L95" s="50"/>
    </row>
    <row r="96" s="36" customFormat="1" ht="36" customHeight="1" spans="1:12">
      <c r="A96" s="48">
        <v>89</v>
      </c>
      <c r="B96" s="49" t="s">
        <v>933</v>
      </c>
      <c r="C96" s="48">
        <v>12950</v>
      </c>
      <c r="D96" s="48">
        <v>2000</v>
      </c>
      <c r="E96" s="48" t="s">
        <v>46</v>
      </c>
      <c r="F96" s="48" t="s">
        <v>46</v>
      </c>
      <c r="G96" s="50">
        <v>170</v>
      </c>
      <c r="H96" s="50">
        <v>1760</v>
      </c>
      <c r="I96" s="61">
        <f t="shared" si="2"/>
        <v>88</v>
      </c>
      <c r="J96" s="48"/>
      <c r="K96" s="48" t="s">
        <v>44</v>
      </c>
      <c r="L96" s="48"/>
    </row>
    <row r="97" s="36" customFormat="1" ht="36" customHeight="1" spans="1:12">
      <c r="A97" s="48">
        <v>90</v>
      </c>
      <c r="B97" s="49" t="s">
        <v>934</v>
      </c>
      <c r="C97" s="48">
        <v>56795</v>
      </c>
      <c r="D97" s="48">
        <v>10000</v>
      </c>
      <c r="E97" s="48" t="s">
        <v>46</v>
      </c>
      <c r="F97" s="48">
        <v>9</v>
      </c>
      <c r="G97" s="50">
        <v>0</v>
      </c>
      <c r="H97" s="50">
        <v>10000</v>
      </c>
      <c r="I97" s="61">
        <f t="shared" si="2"/>
        <v>100</v>
      </c>
      <c r="J97" s="48" t="s">
        <v>845</v>
      </c>
      <c r="K97" s="48" t="s">
        <v>935</v>
      </c>
      <c r="L97" s="50" t="s">
        <v>206</v>
      </c>
    </row>
    <row r="98" s="36" customFormat="1" ht="36" customHeight="1" spans="1:12">
      <c r="A98" s="48">
        <v>91</v>
      </c>
      <c r="B98" s="49" t="s">
        <v>231</v>
      </c>
      <c r="C98" s="48">
        <v>10030</v>
      </c>
      <c r="D98" s="48">
        <v>1500</v>
      </c>
      <c r="E98" s="48" t="s">
        <v>46</v>
      </c>
      <c r="F98" s="48" t="s">
        <v>46</v>
      </c>
      <c r="G98" s="50">
        <v>50</v>
      </c>
      <c r="H98" s="50">
        <v>1580</v>
      </c>
      <c r="I98" s="61">
        <f t="shared" si="2"/>
        <v>105.333333333333</v>
      </c>
      <c r="J98" s="48"/>
      <c r="K98" s="48" t="s">
        <v>935</v>
      </c>
      <c r="L98" s="50"/>
    </row>
    <row r="99" s="36" customFormat="1" ht="36" customHeight="1" spans="1:12">
      <c r="A99" s="48">
        <v>92</v>
      </c>
      <c r="B99" s="49" t="s">
        <v>265</v>
      </c>
      <c r="C99" s="48">
        <v>15000</v>
      </c>
      <c r="D99" s="48">
        <v>1200</v>
      </c>
      <c r="E99" s="48" t="s">
        <v>46</v>
      </c>
      <c r="F99" s="48" t="s">
        <v>46</v>
      </c>
      <c r="G99" s="50">
        <v>210</v>
      </c>
      <c r="H99" s="50">
        <v>1400</v>
      </c>
      <c r="I99" s="61">
        <f t="shared" si="2"/>
        <v>116.666666666667</v>
      </c>
      <c r="J99" s="48"/>
      <c r="K99" s="48" t="s">
        <v>935</v>
      </c>
      <c r="L99" s="50"/>
    </row>
    <row r="100" s="36" customFormat="1" ht="46" customHeight="1" spans="1:12">
      <c r="A100" s="48">
        <v>93</v>
      </c>
      <c r="B100" s="49" t="s">
        <v>936</v>
      </c>
      <c r="C100" s="48">
        <v>7883</v>
      </c>
      <c r="D100" s="48">
        <v>2000</v>
      </c>
      <c r="E100" s="48" t="s">
        <v>46</v>
      </c>
      <c r="F100" s="48">
        <v>9</v>
      </c>
      <c r="G100" s="50">
        <v>0</v>
      </c>
      <c r="H100" s="50">
        <v>2000</v>
      </c>
      <c r="I100" s="61">
        <f t="shared" si="2"/>
        <v>100</v>
      </c>
      <c r="J100" s="48" t="s">
        <v>845</v>
      </c>
      <c r="K100" s="48" t="s">
        <v>935</v>
      </c>
      <c r="L100" s="50" t="s">
        <v>206</v>
      </c>
    </row>
    <row r="101" s="36" customFormat="1" ht="29.25" customHeight="1" spans="1:12">
      <c r="A101" s="48">
        <v>94</v>
      </c>
      <c r="B101" s="49" t="s">
        <v>937</v>
      </c>
      <c r="C101" s="48">
        <v>10000</v>
      </c>
      <c r="D101" s="48">
        <v>2000</v>
      </c>
      <c r="E101" s="48" t="s">
        <v>46</v>
      </c>
      <c r="F101" s="48" t="s">
        <v>46</v>
      </c>
      <c r="G101" s="50">
        <v>180</v>
      </c>
      <c r="H101" s="50">
        <v>2030</v>
      </c>
      <c r="I101" s="61">
        <f t="shared" si="2"/>
        <v>101.5</v>
      </c>
      <c r="J101" s="48"/>
      <c r="K101" s="48" t="s">
        <v>935</v>
      </c>
      <c r="L101" s="50"/>
    </row>
    <row r="102" s="36" customFormat="1" ht="30" customHeight="1" spans="1:12">
      <c r="A102" s="48">
        <v>95</v>
      </c>
      <c r="B102" s="49" t="s">
        <v>219</v>
      </c>
      <c r="C102" s="48">
        <v>10286</v>
      </c>
      <c r="D102" s="48">
        <v>2000</v>
      </c>
      <c r="E102" s="48" t="s">
        <v>46</v>
      </c>
      <c r="F102" s="48" t="s">
        <v>46</v>
      </c>
      <c r="G102" s="50">
        <v>100</v>
      </c>
      <c r="H102" s="50">
        <v>1980</v>
      </c>
      <c r="I102" s="61">
        <f t="shared" si="2"/>
        <v>99</v>
      </c>
      <c r="J102" s="48"/>
      <c r="K102" s="48" t="s">
        <v>935</v>
      </c>
      <c r="L102" s="50"/>
    </row>
    <row r="103" s="36" customFormat="1" ht="30" customHeight="1" spans="1:12">
      <c r="A103" s="48">
        <v>96</v>
      </c>
      <c r="B103" s="49" t="s">
        <v>938</v>
      </c>
      <c r="C103" s="48">
        <v>50000</v>
      </c>
      <c r="D103" s="48">
        <v>4200</v>
      </c>
      <c r="E103" s="54" t="s">
        <v>46</v>
      </c>
      <c r="F103" s="48" t="s">
        <v>46</v>
      </c>
      <c r="G103" s="50">
        <v>370</v>
      </c>
      <c r="H103" s="50">
        <v>3750</v>
      </c>
      <c r="I103" s="61">
        <f t="shared" si="2"/>
        <v>89.2857142857143</v>
      </c>
      <c r="J103" s="48"/>
      <c r="K103" s="48" t="s">
        <v>935</v>
      </c>
      <c r="L103" s="48"/>
    </row>
    <row r="104" s="36" customFormat="1" ht="70" customHeight="1" spans="1:12">
      <c r="A104" s="48">
        <v>97</v>
      </c>
      <c r="B104" s="49" t="s">
        <v>939</v>
      </c>
      <c r="C104" s="48">
        <v>205188</v>
      </c>
      <c r="D104" s="48">
        <v>15188</v>
      </c>
      <c r="E104" s="48" t="s">
        <v>46</v>
      </c>
      <c r="F104" s="48">
        <v>12</v>
      </c>
      <c r="G104" s="50">
        <v>1500</v>
      </c>
      <c r="H104" s="50">
        <v>13200</v>
      </c>
      <c r="I104" s="61">
        <f t="shared" si="2"/>
        <v>86.9107189886753</v>
      </c>
      <c r="J104" s="48"/>
      <c r="K104" s="48" t="s">
        <v>940</v>
      </c>
      <c r="L104" s="50" t="s">
        <v>841</v>
      </c>
    </row>
    <row r="105" s="36" customFormat="1" ht="49" customHeight="1" spans="1:12">
      <c r="A105" s="48">
        <v>98</v>
      </c>
      <c r="B105" s="49" t="s">
        <v>743</v>
      </c>
      <c r="C105" s="48">
        <v>72080</v>
      </c>
      <c r="D105" s="48">
        <v>10000</v>
      </c>
      <c r="E105" s="48" t="s">
        <v>46</v>
      </c>
      <c r="F105" s="48" t="s">
        <v>46</v>
      </c>
      <c r="G105" s="50">
        <v>560</v>
      </c>
      <c r="H105" s="50">
        <v>8520.6</v>
      </c>
      <c r="I105" s="61">
        <f t="shared" si="2"/>
        <v>85.206</v>
      </c>
      <c r="J105" s="48"/>
      <c r="K105" s="48" t="s">
        <v>941</v>
      </c>
      <c r="L105" s="50" t="s">
        <v>841</v>
      </c>
    </row>
    <row r="106" s="36" customFormat="1" ht="36" customHeight="1" spans="1:12">
      <c r="A106" s="48">
        <v>99</v>
      </c>
      <c r="B106" s="49" t="s">
        <v>942</v>
      </c>
      <c r="C106" s="48">
        <v>2630</v>
      </c>
      <c r="D106" s="48">
        <v>2430</v>
      </c>
      <c r="E106" s="48" t="s">
        <v>46</v>
      </c>
      <c r="F106" s="48">
        <v>6</v>
      </c>
      <c r="G106" s="48">
        <v>200</v>
      </c>
      <c r="H106" s="48">
        <v>1800</v>
      </c>
      <c r="I106" s="61">
        <f t="shared" si="2"/>
        <v>74.0740740740741</v>
      </c>
      <c r="J106" s="48"/>
      <c r="K106" s="48" t="s">
        <v>50</v>
      </c>
      <c r="L106" s="50"/>
    </row>
    <row r="107" s="36" customFormat="1" ht="36" customHeight="1" spans="1:12">
      <c r="A107" s="48">
        <v>100</v>
      </c>
      <c r="B107" s="49" t="s">
        <v>943</v>
      </c>
      <c r="C107" s="48">
        <v>1524</v>
      </c>
      <c r="D107" s="48">
        <v>974</v>
      </c>
      <c r="E107" s="48" t="s">
        <v>46</v>
      </c>
      <c r="F107" s="48">
        <v>6</v>
      </c>
      <c r="G107" s="48">
        <v>0</v>
      </c>
      <c r="H107" s="48">
        <v>974</v>
      </c>
      <c r="I107" s="61">
        <f t="shared" si="2"/>
        <v>100</v>
      </c>
      <c r="J107" s="48" t="s">
        <v>877</v>
      </c>
      <c r="K107" s="48" t="s">
        <v>50</v>
      </c>
      <c r="L107" s="50"/>
    </row>
    <row r="108" s="36" customFormat="1" ht="36" customHeight="1" spans="1:12">
      <c r="A108" s="48">
        <v>101</v>
      </c>
      <c r="B108" s="49" t="s">
        <v>944</v>
      </c>
      <c r="C108" s="48">
        <v>2060</v>
      </c>
      <c r="D108" s="48">
        <v>1160</v>
      </c>
      <c r="E108" s="48" t="s">
        <v>46</v>
      </c>
      <c r="F108" s="48">
        <v>6</v>
      </c>
      <c r="G108" s="50">
        <v>0</v>
      </c>
      <c r="H108" s="50">
        <v>1160</v>
      </c>
      <c r="I108" s="61">
        <f t="shared" si="2"/>
        <v>100</v>
      </c>
      <c r="J108" s="48" t="s">
        <v>893</v>
      </c>
      <c r="K108" s="48" t="s">
        <v>50</v>
      </c>
      <c r="L108" s="75"/>
    </row>
    <row r="109" s="36" customFormat="1" ht="36" customHeight="1" spans="1:12">
      <c r="A109" s="48">
        <v>102</v>
      </c>
      <c r="B109" s="49" t="s">
        <v>945</v>
      </c>
      <c r="C109" s="48">
        <v>5008.14</v>
      </c>
      <c r="D109" s="48">
        <v>100</v>
      </c>
      <c r="E109" s="48" t="s">
        <v>46</v>
      </c>
      <c r="F109" s="48">
        <v>1</v>
      </c>
      <c r="G109" s="50">
        <v>0</v>
      </c>
      <c r="H109" s="50">
        <v>100</v>
      </c>
      <c r="I109" s="61">
        <f t="shared" si="2"/>
        <v>100</v>
      </c>
      <c r="J109" s="48" t="s">
        <v>861</v>
      </c>
      <c r="K109" s="48" t="s">
        <v>50</v>
      </c>
      <c r="L109" s="50"/>
    </row>
    <row r="110" s="36" customFormat="1" ht="36" customHeight="1" spans="1:12">
      <c r="A110" s="48">
        <v>103</v>
      </c>
      <c r="B110" s="49" t="s">
        <v>946</v>
      </c>
      <c r="C110" s="48">
        <v>6000</v>
      </c>
      <c r="D110" s="48">
        <v>2000</v>
      </c>
      <c r="E110" s="48" t="s">
        <v>46</v>
      </c>
      <c r="F110" s="48" t="s">
        <v>46</v>
      </c>
      <c r="G110" s="48">
        <v>241.6</v>
      </c>
      <c r="H110" s="48">
        <v>1185.6</v>
      </c>
      <c r="I110" s="61">
        <f t="shared" si="2"/>
        <v>59.28</v>
      </c>
      <c r="J110" s="48"/>
      <c r="K110" s="48" t="s">
        <v>947</v>
      </c>
      <c r="L110" s="50"/>
    </row>
    <row r="111" s="36" customFormat="1" ht="36" customHeight="1" spans="1:12">
      <c r="A111" s="48">
        <v>104</v>
      </c>
      <c r="B111" s="49" t="s">
        <v>948</v>
      </c>
      <c r="C111" s="48">
        <v>18955</v>
      </c>
      <c r="D111" s="48">
        <v>5844.3</v>
      </c>
      <c r="E111" s="48" t="s">
        <v>46</v>
      </c>
      <c r="F111" s="48" t="s">
        <v>46</v>
      </c>
      <c r="G111" s="48">
        <v>10</v>
      </c>
      <c r="H111" s="48">
        <v>3956</v>
      </c>
      <c r="I111" s="61">
        <f t="shared" si="2"/>
        <v>67.689885871704</v>
      </c>
      <c r="J111" s="48"/>
      <c r="K111" s="48" t="s">
        <v>949</v>
      </c>
      <c r="L111" s="50"/>
    </row>
    <row r="112" s="36" customFormat="1" ht="36" customHeight="1" spans="1:12">
      <c r="A112" s="48">
        <v>105</v>
      </c>
      <c r="B112" s="49" t="s">
        <v>298</v>
      </c>
      <c r="C112" s="48">
        <v>13477</v>
      </c>
      <c r="D112" s="48">
        <v>5300</v>
      </c>
      <c r="E112" s="48" t="s">
        <v>46</v>
      </c>
      <c r="F112" s="48">
        <v>12</v>
      </c>
      <c r="G112" s="48">
        <v>400</v>
      </c>
      <c r="H112" s="48">
        <v>6062</v>
      </c>
      <c r="I112" s="61">
        <f t="shared" si="2"/>
        <v>114.377358490566</v>
      </c>
      <c r="J112" s="48"/>
      <c r="K112" s="48" t="s">
        <v>53</v>
      </c>
      <c r="L112" s="50" t="s">
        <v>206</v>
      </c>
    </row>
    <row r="113" s="36" customFormat="1" ht="36" customHeight="1" spans="1:12">
      <c r="A113" s="48">
        <v>106</v>
      </c>
      <c r="B113" s="49" t="s">
        <v>318</v>
      </c>
      <c r="C113" s="48">
        <v>6720</v>
      </c>
      <c r="D113" s="48">
        <v>100</v>
      </c>
      <c r="E113" s="48" t="s">
        <v>46</v>
      </c>
      <c r="F113" s="48">
        <v>3</v>
      </c>
      <c r="G113" s="48">
        <v>0</v>
      </c>
      <c r="H113" s="48">
        <v>100</v>
      </c>
      <c r="I113" s="61">
        <f t="shared" si="2"/>
        <v>100</v>
      </c>
      <c r="J113" s="48" t="s">
        <v>861</v>
      </c>
      <c r="K113" s="48" t="s">
        <v>53</v>
      </c>
      <c r="L113" s="50"/>
    </row>
    <row r="114" s="36" customFormat="1" ht="36" customHeight="1" spans="1:12">
      <c r="A114" s="48">
        <v>107</v>
      </c>
      <c r="B114" s="49" t="s">
        <v>950</v>
      </c>
      <c r="C114" s="48">
        <v>7981.35</v>
      </c>
      <c r="D114" s="48">
        <v>100</v>
      </c>
      <c r="E114" s="48" t="s">
        <v>46</v>
      </c>
      <c r="F114" s="48">
        <v>3</v>
      </c>
      <c r="G114" s="48">
        <v>0</v>
      </c>
      <c r="H114" s="48">
        <v>100</v>
      </c>
      <c r="I114" s="61">
        <f t="shared" si="2"/>
        <v>100</v>
      </c>
      <c r="J114" s="48" t="s">
        <v>861</v>
      </c>
      <c r="K114" s="48" t="s">
        <v>53</v>
      </c>
      <c r="L114" s="48"/>
    </row>
    <row r="115" s="36" customFormat="1" ht="36" customHeight="1" spans="1:12">
      <c r="A115" s="48">
        <v>108</v>
      </c>
      <c r="B115" s="49" t="s">
        <v>951</v>
      </c>
      <c r="C115" s="48">
        <v>1000</v>
      </c>
      <c r="D115" s="48">
        <v>500</v>
      </c>
      <c r="E115" s="48" t="s">
        <v>46</v>
      </c>
      <c r="F115" s="48">
        <v>12</v>
      </c>
      <c r="G115" s="48">
        <v>0</v>
      </c>
      <c r="H115" s="48">
        <v>300</v>
      </c>
      <c r="I115" s="61">
        <f t="shared" si="2"/>
        <v>60</v>
      </c>
      <c r="K115" s="48" t="s">
        <v>52</v>
      </c>
      <c r="L115" s="48"/>
    </row>
    <row r="116" s="36" customFormat="1" ht="36" customHeight="1" spans="1:12">
      <c r="A116" s="48">
        <v>109</v>
      </c>
      <c r="B116" s="49" t="s">
        <v>952</v>
      </c>
      <c r="C116" s="48">
        <v>1100</v>
      </c>
      <c r="D116" s="48">
        <v>900</v>
      </c>
      <c r="E116" s="48" t="s">
        <v>46</v>
      </c>
      <c r="F116" s="48">
        <v>6</v>
      </c>
      <c r="G116" s="50">
        <v>0</v>
      </c>
      <c r="H116" s="50">
        <v>900</v>
      </c>
      <c r="I116" s="61">
        <f t="shared" si="2"/>
        <v>100</v>
      </c>
      <c r="J116" s="48" t="s">
        <v>877</v>
      </c>
      <c r="K116" s="48" t="s">
        <v>953</v>
      </c>
      <c r="L116" s="48"/>
    </row>
    <row r="117" s="36" customFormat="1" ht="36" customHeight="1" spans="1:12">
      <c r="A117" s="48">
        <v>110</v>
      </c>
      <c r="B117" s="49" t="s">
        <v>954</v>
      </c>
      <c r="C117" s="48">
        <v>8215</v>
      </c>
      <c r="D117" s="48">
        <v>1189</v>
      </c>
      <c r="E117" s="54" t="s">
        <v>46</v>
      </c>
      <c r="F117" s="48" t="s">
        <v>46</v>
      </c>
      <c r="G117" s="48">
        <v>16.59</v>
      </c>
      <c r="H117" s="48">
        <v>758.84</v>
      </c>
      <c r="I117" s="61">
        <f t="shared" si="2"/>
        <v>63.8216989066442</v>
      </c>
      <c r="J117" s="48"/>
      <c r="K117" s="48" t="s">
        <v>953</v>
      </c>
      <c r="L117" s="50"/>
    </row>
    <row r="118" s="36" customFormat="1" ht="36" customHeight="1" spans="1:12">
      <c r="A118" s="48">
        <v>111</v>
      </c>
      <c r="B118" s="49" t="s">
        <v>955</v>
      </c>
      <c r="C118" s="48">
        <v>34940</v>
      </c>
      <c r="D118" s="48">
        <v>10500</v>
      </c>
      <c r="E118" s="48" t="s">
        <v>46</v>
      </c>
      <c r="F118" s="48" t="s">
        <v>46</v>
      </c>
      <c r="G118" s="50">
        <v>820</v>
      </c>
      <c r="H118" s="50">
        <v>21800</v>
      </c>
      <c r="I118" s="61">
        <f t="shared" si="2"/>
        <v>207.619047619048</v>
      </c>
      <c r="J118" s="48"/>
      <c r="K118" s="48" t="s">
        <v>49</v>
      </c>
      <c r="L118" s="48" t="s">
        <v>841</v>
      </c>
    </row>
    <row r="119" s="36" customFormat="1" ht="48.75" customHeight="1" spans="1:12">
      <c r="A119" s="48">
        <v>112</v>
      </c>
      <c r="B119" s="49" t="s">
        <v>956</v>
      </c>
      <c r="C119" s="48">
        <v>6497</v>
      </c>
      <c r="D119" s="48">
        <v>3823</v>
      </c>
      <c r="E119" s="54" t="s">
        <v>46</v>
      </c>
      <c r="F119" s="48">
        <v>3</v>
      </c>
      <c r="G119" s="50">
        <v>0</v>
      </c>
      <c r="H119" s="50">
        <v>3823</v>
      </c>
      <c r="I119" s="61">
        <f t="shared" si="2"/>
        <v>100</v>
      </c>
      <c r="J119" s="48" t="s">
        <v>957</v>
      </c>
      <c r="K119" s="48" t="s">
        <v>49</v>
      </c>
      <c r="L119" s="48"/>
    </row>
    <row r="120" s="36" customFormat="1" ht="30" customHeight="1" spans="1:12">
      <c r="A120" s="46" t="s">
        <v>958</v>
      </c>
      <c r="B120" s="47"/>
      <c r="C120" s="45">
        <f>SUM(C121:C193)</f>
        <v>4010613</v>
      </c>
      <c r="D120" s="45">
        <f>SUM(D121:D193)</f>
        <v>384750</v>
      </c>
      <c r="E120" s="45"/>
      <c r="F120" s="45"/>
      <c r="G120" s="45">
        <f t="shared" ref="G120:H120" si="3">SUM(G121:G193)</f>
        <v>32298</v>
      </c>
      <c r="H120" s="45">
        <f t="shared" si="3"/>
        <v>313076</v>
      </c>
      <c r="I120" s="59">
        <f t="shared" si="2"/>
        <v>81.3712800519818</v>
      </c>
      <c r="J120" s="48"/>
      <c r="K120" s="48"/>
      <c r="L120" s="48"/>
    </row>
    <row r="121" s="36" customFormat="1" ht="48" customHeight="1" spans="1:12">
      <c r="A121" s="48">
        <v>113</v>
      </c>
      <c r="B121" s="73" t="s">
        <v>959</v>
      </c>
      <c r="C121" s="48">
        <v>28830</v>
      </c>
      <c r="D121" s="48">
        <v>6000</v>
      </c>
      <c r="E121" s="48">
        <v>4</v>
      </c>
      <c r="F121" s="48" t="s">
        <v>46</v>
      </c>
      <c r="G121" s="48">
        <v>635</v>
      </c>
      <c r="H121" s="48">
        <v>5210</v>
      </c>
      <c r="I121" s="61">
        <f t="shared" ref="I73:I136" si="4">H121/D121*100</f>
        <v>86.8333333333333</v>
      </c>
      <c r="J121" s="48" t="s">
        <v>960</v>
      </c>
      <c r="K121" s="48" t="s">
        <v>473</v>
      </c>
      <c r="L121" s="48"/>
    </row>
    <row r="122" s="36" customFormat="1" ht="36" customHeight="1" spans="1:12">
      <c r="A122" s="48">
        <v>114</v>
      </c>
      <c r="B122" s="73" t="s">
        <v>961</v>
      </c>
      <c r="C122" s="48">
        <v>36000</v>
      </c>
      <c r="D122" s="48">
        <v>36000</v>
      </c>
      <c r="E122" s="48">
        <v>3</v>
      </c>
      <c r="F122" s="48">
        <v>12</v>
      </c>
      <c r="G122" s="48">
        <v>4320</v>
      </c>
      <c r="H122" s="48">
        <v>30390</v>
      </c>
      <c r="I122" s="61">
        <f t="shared" si="4"/>
        <v>84.4166666666667</v>
      </c>
      <c r="J122" s="48" t="s">
        <v>962</v>
      </c>
      <c r="K122" s="48" t="s">
        <v>473</v>
      </c>
      <c r="L122" s="48"/>
    </row>
    <row r="123" s="36" customFormat="1" ht="36" customHeight="1" spans="1:12">
      <c r="A123" s="48">
        <v>115</v>
      </c>
      <c r="B123" s="73" t="s">
        <v>963</v>
      </c>
      <c r="C123" s="48">
        <v>40000</v>
      </c>
      <c r="D123" s="48">
        <v>20000</v>
      </c>
      <c r="E123" s="48">
        <v>3</v>
      </c>
      <c r="F123" s="48" t="s">
        <v>46</v>
      </c>
      <c r="G123" s="48">
        <v>2035</v>
      </c>
      <c r="H123" s="48">
        <v>16975</v>
      </c>
      <c r="I123" s="61">
        <f t="shared" si="4"/>
        <v>84.875</v>
      </c>
      <c r="J123" s="48" t="s">
        <v>962</v>
      </c>
      <c r="K123" s="48" t="s">
        <v>473</v>
      </c>
      <c r="L123" s="48"/>
    </row>
    <row r="124" s="36" customFormat="1" ht="48" customHeight="1" spans="1:12">
      <c r="A124" s="48">
        <v>116</v>
      </c>
      <c r="B124" s="73" t="s">
        <v>964</v>
      </c>
      <c r="C124" s="48">
        <v>10850</v>
      </c>
      <c r="D124" s="48">
        <v>7000</v>
      </c>
      <c r="E124" s="48">
        <v>7</v>
      </c>
      <c r="F124" s="48" t="s">
        <v>46</v>
      </c>
      <c r="G124" s="48">
        <v>1485</v>
      </c>
      <c r="H124" s="48">
        <v>5370</v>
      </c>
      <c r="I124" s="61">
        <f t="shared" si="4"/>
        <v>76.7142857142857</v>
      </c>
      <c r="J124" s="48" t="s">
        <v>965</v>
      </c>
      <c r="K124" s="48" t="s">
        <v>473</v>
      </c>
      <c r="L124" s="48"/>
    </row>
    <row r="125" s="36" customFormat="1" ht="36" customHeight="1" spans="1:12">
      <c r="A125" s="48">
        <v>117</v>
      </c>
      <c r="B125" s="73" t="s">
        <v>966</v>
      </c>
      <c r="C125" s="48">
        <v>500000</v>
      </c>
      <c r="D125" s="48">
        <v>2500</v>
      </c>
      <c r="E125" s="48">
        <v>9</v>
      </c>
      <c r="F125" s="48" t="s">
        <v>46</v>
      </c>
      <c r="G125" s="48">
        <v>527</v>
      </c>
      <c r="H125" s="48">
        <v>1547</v>
      </c>
      <c r="I125" s="61">
        <f t="shared" si="4"/>
        <v>61.88</v>
      </c>
      <c r="J125" s="48" t="s">
        <v>967</v>
      </c>
      <c r="K125" s="48" t="s">
        <v>473</v>
      </c>
      <c r="L125" s="48"/>
    </row>
    <row r="126" s="36" customFormat="1" ht="46" customHeight="1" spans="1:12">
      <c r="A126" s="48">
        <v>118</v>
      </c>
      <c r="B126" s="73" t="s">
        <v>968</v>
      </c>
      <c r="C126" s="48">
        <v>30000</v>
      </c>
      <c r="D126" s="48">
        <v>3000</v>
      </c>
      <c r="E126" s="48">
        <v>3</v>
      </c>
      <c r="F126" s="48" t="s">
        <v>46</v>
      </c>
      <c r="G126" s="48">
        <v>310</v>
      </c>
      <c r="H126" s="48">
        <v>2545</v>
      </c>
      <c r="I126" s="61">
        <f t="shared" si="4"/>
        <v>84.8333333333333</v>
      </c>
      <c r="J126" s="48" t="s">
        <v>962</v>
      </c>
      <c r="K126" s="48" t="s">
        <v>473</v>
      </c>
      <c r="L126" s="48"/>
    </row>
    <row r="127" s="36" customFormat="1" ht="36" customHeight="1" spans="1:12">
      <c r="A127" s="48">
        <v>119</v>
      </c>
      <c r="B127" s="73" t="s">
        <v>969</v>
      </c>
      <c r="C127" s="48">
        <v>30000</v>
      </c>
      <c r="D127" s="48">
        <v>3000</v>
      </c>
      <c r="E127" s="48">
        <v>3</v>
      </c>
      <c r="F127" s="48" t="s">
        <v>46</v>
      </c>
      <c r="G127" s="48">
        <v>335</v>
      </c>
      <c r="H127" s="48">
        <v>2645</v>
      </c>
      <c r="I127" s="61">
        <f t="shared" si="4"/>
        <v>88.1666666666667</v>
      </c>
      <c r="J127" s="48" t="s">
        <v>962</v>
      </c>
      <c r="K127" s="48" t="s">
        <v>473</v>
      </c>
      <c r="L127" s="48"/>
    </row>
    <row r="128" s="36" customFormat="1" ht="36" customHeight="1" spans="1:12">
      <c r="A128" s="48">
        <v>120</v>
      </c>
      <c r="B128" s="73" t="s">
        <v>970</v>
      </c>
      <c r="C128" s="48">
        <v>30000</v>
      </c>
      <c r="D128" s="48">
        <v>3000</v>
      </c>
      <c r="E128" s="48">
        <v>3</v>
      </c>
      <c r="F128" s="48" t="s">
        <v>46</v>
      </c>
      <c r="G128" s="48">
        <v>360</v>
      </c>
      <c r="H128" s="48">
        <v>2570</v>
      </c>
      <c r="I128" s="61">
        <f t="shared" si="4"/>
        <v>85.6666666666667</v>
      </c>
      <c r="J128" s="48" t="s">
        <v>962</v>
      </c>
      <c r="K128" s="48" t="s">
        <v>473</v>
      </c>
      <c r="L128" s="48"/>
    </row>
    <row r="129" s="36" customFormat="1" ht="36" customHeight="1" spans="1:12">
      <c r="A129" s="48">
        <v>121</v>
      </c>
      <c r="B129" s="73" t="s">
        <v>971</v>
      </c>
      <c r="C129" s="48">
        <v>10000</v>
      </c>
      <c r="D129" s="48">
        <v>5000</v>
      </c>
      <c r="E129" s="48">
        <v>3</v>
      </c>
      <c r="F129" s="48" t="s">
        <v>46</v>
      </c>
      <c r="G129" s="48">
        <v>150</v>
      </c>
      <c r="H129" s="48">
        <v>4855</v>
      </c>
      <c r="I129" s="61">
        <f t="shared" si="4"/>
        <v>97.1</v>
      </c>
      <c r="J129" s="48" t="s">
        <v>962</v>
      </c>
      <c r="K129" s="48" t="s">
        <v>35</v>
      </c>
      <c r="L129" s="48"/>
    </row>
    <row r="130" s="36" customFormat="1" ht="36" customHeight="1" spans="1:12">
      <c r="A130" s="48">
        <v>122</v>
      </c>
      <c r="B130" s="73" t="s">
        <v>972</v>
      </c>
      <c r="C130" s="48">
        <v>5000</v>
      </c>
      <c r="D130" s="48">
        <v>2500</v>
      </c>
      <c r="E130" s="48">
        <v>3</v>
      </c>
      <c r="F130" s="48" t="s">
        <v>46</v>
      </c>
      <c r="G130" s="48">
        <v>100</v>
      </c>
      <c r="H130" s="48">
        <v>2540</v>
      </c>
      <c r="I130" s="61">
        <f t="shared" si="4"/>
        <v>101.6</v>
      </c>
      <c r="J130" s="48" t="s">
        <v>962</v>
      </c>
      <c r="K130" s="48" t="s">
        <v>35</v>
      </c>
      <c r="L130" s="48"/>
    </row>
    <row r="131" s="36" customFormat="1" ht="36" customHeight="1" spans="1:12">
      <c r="A131" s="48">
        <v>123</v>
      </c>
      <c r="B131" s="73" t="s">
        <v>973</v>
      </c>
      <c r="C131" s="48">
        <v>5600</v>
      </c>
      <c r="D131" s="48">
        <v>3000</v>
      </c>
      <c r="E131" s="48">
        <v>6</v>
      </c>
      <c r="F131" s="48" t="s">
        <v>46</v>
      </c>
      <c r="G131" s="48">
        <v>500</v>
      </c>
      <c r="H131" s="48">
        <v>3000</v>
      </c>
      <c r="I131" s="61">
        <f t="shared" si="4"/>
        <v>100</v>
      </c>
      <c r="J131" s="48" t="s">
        <v>974</v>
      </c>
      <c r="K131" s="48" t="s">
        <v>35</v>
      </c>
      <c r="L131" s="48"/>
    </row>
    <row r="132" s="36" customFormat="1" ht="36" customHeight="1" spans="1:12">
      <c r="A132" s="48">
        <v>124</v>
      </c>
      <c r="B132" s="73" t="s">
        <v>975</v>
      </c>
      <c r="C132" s="48">
        <v>51707</v>
      </c>
      <c r="D132" s="48">
        <v>20000</v>
      </c>
      <c r="E132" s="48">
        <v>6</v>
      </c>
      <c r="F132" s="48" t="s">
        <v>46</v>
      </c>
      <c r="G132" s="48">
        <v>150</v>
      </c>
      <c r="H132" s="48">
        <v>10200</v>
      </c>
      <c r="I132" s="61">
        <f t="shared" si="4"/>
        <v>51</v>
      </c>
      <c r="J132" s="48" t="s">
        <v>962</v>
      </c>
      <c r="K132" s="48" t="s">
        <v>36</v>
      </c>
      <c r="L132" s="50" t="s">
        <v>206</v>
      </c>
    </row>
    <row r="133" s="36" customFormat="1" ht="30" customHeight="1" spans="1:12">
      <c r="A133" s="48">
        <v>125</v>
      </c>
      <c r="B133" s="73" t="s">
        <v>976</v>
      </c>
      <c r="C133" s="48">
        <v>11300</v>
      </c>
      <c r="D133" s="48">
        <v>3300</v>
      </c>
      <c r="E133" s="48">
        <v>6</v>
      </c>
      <c r="F133" s="48" t="s">
        <v>46</v>
      </c>
      <c r="G133" s="48">
        <v>610</v>
      </c>
      <c r="H133" s="48">
        <v>2565</v>
      </c>
      <c r="I133" s="61">
        <f t="shared" si="4"/>
        <v>77.7272727272727</v>
      </c>
      <c r="J133" s="48" t="s">
        <v>974</v>
      </c>
      <c r="K133" s="48" t="s">
        <v>36</v>
      </c>
      <c r="L133" s="75"/>
    </row>
    <row r="134" s="36" customFormat="1" ht="36" customHeight="1" spans="1:12">
      <c r="A134" s="48">
        <v>126</v>
      </c>
      <c r="B134" s="49" t="s">
        <v>977</v>
      </c>
      <c r="C134" s="48">
        <v>95000</v>
      </c>
      <c r="D134" s="48">
        <v>5000</v>
      </c>
      <c r="E134" s="54">
        <v>11</v>
      </c>
      <c r="F134" s="48" t="s">
        <v>46</v>
      </c>
      <c r="G134" s="50">
        <v>0</v>
      </c>
      <c r="H134" s="50">
        <v>500</v>
      </c>
      <c r="I134" s="61">
        <f t="shared" si="4"/>
        <v>10</v>
      </c>
      <c r="J134" s="48"/>
      <c r="K134" s="48" t="s">
        <v>36</v>
      </c>
      <c r="L134" s="50"/>
    </row>
    <row r="135" s="36" customFormat="1" ht="31.5" customHeight="1" spans="1:12">
      <c r="A135" s="48">
        <v>127</v>
      </c>
      <c r="B135" s="49" t="s">
        <v>978</v>
      </c>
      <c r="C135" s="48">
        <v>13000</v>
      </c>
      <c r="D135" s="48">
        <v>3000</v>
      </c>
      <c r="E135" s="54">
        <v>1</v>
      </c>
      <c r="F135" s="48" t="s">
        <v>46</v>
      </c>
      <c r="G135" s="50">
        <v>163</v>
      </c>
      <c r="H135" s="50">
        <v>2468</v>
      </c>
      <c r="I135" s="61">
        <f t="shared" si="4"/>
        <v>82.2666666666667</v>
      </c>
      <c r="J135" s="48" t="s">
        <v>979</v>
      </c>
      <c r="K135" s="48" t="s">
        <v>36</v>
      </c>
      <c r="L135" s="50"/>
    </row>
    <row r="136" s="36" customFormat="1" ht="31.5" customHeight="1" spans="1:12">
      <c r="A136" s="48">
        <v>128</v>
      </c>
      <c r="B136" s="49" t="s">
        <v>980</v>
      </c>
      <c r="C136" s="48">
        <v>38000</v>
      </c>
      <c r="D136" s="48">
        <v>5000</v>
      </c>
      <c r="E136" s="54">
        <v>5</v>
      </c>
      <c r="F136" s="48" t="s">
        <v>46</v>
      </c>
      <c r="G136" s="50">
        <v>320</v>
      </c>
      <c r="H136" s="50">
        <v>4170</v>
      </c>
      <c r="I136" s="61">
        <f t="shared" si="4"/>
        <v>83.4</v>
      </c>
      <c r="J136" s="48" t="s">
        <v>962</v>
      </c>
      <c r="K136" s="48" t="s">
        <v>36</v>
      </c>
      <c r="L136" s="50"/>
    </row>
    <row r="137" s="36" customFormat="1" ht="36" customHeight="1" spans="1:12">
      <c r="A137" s="48">
        <v>129</v>
      </c>
      <c r="B137" s="49" t="s">
        <v>981</v>
      </c>
      <c r="C137" s="48">
        <v>10214</v>
      </c>
      <c r="D137" s="48">
        <v>2000</v>
      </c>
      <c r="E137" s="54">
        <v>3</v>
      </c>
      <c r="F137" s="48" t="s">
        <v>46</v>
      </c>
      <c r="G137" s="50">
        <v>100</v>
      </c>
      <c r="H137" s="50">
        <v>1700</v>
      </c>
      <c r="I137" s="61">
        <f t="shared" ref="I137:I200" si="5">H137/D137*100</f>
        <v>85</v>
      </c>
      <c r="J137" s="48" t="s">
        <v>962</v>
      </c>
      <c r="K137" s="48" t="s">
        <v>36</v>
      </c>
      <c r="L137" s="50"/>
    </row>
    <row r="138" s="36" customFormat="1" ht="36" customHeight="1" spans="1:12">
      <c r="A138" s="48">
        <v>130</v>
      </c>
      <c r="B138" s="49" t="s">
        <v>982</v>
      </c>
      <c r="C138" s="48">
        <v>11300</v>
      </c>
      <c r="D138" s="48">
        <v>2000</v>
      </c>
      <c r="E138" s="54">
        <v>7</v>
      </c>
      <c r="F138" s="48" t="s">
        <v>46</v>
      </c>
      <c r="G138" s="50">
        <v>355</v>
      </c>
      <c r="H138" s="50">
        <v>1570</v>
      </c>
      <c r="I138" s="61">
        <f t="shared" si="5"/>
        <v>78.5</v>
      </c>
      <c r="J138" s="48" t="s">
        <v>965</v>
      </c>
      <c r="K138" s="48" t="s">
        <v>36</v>
      </c>
      <c r="L138" s="50"/>
    </row>
    <row r="139" s="36" customFormat="1" ht="36" customHeight="1" spans="1:12">
      <c r="A139" s="48">
        <v>131</v>
      </c>
      <c r="B139" s="49" t="s">
        <v>983</v>
      </c>
      <c r="C139" s="48">
        <v>1300000</v>
      </c>
      <c r="D139" s="48">
        <v>20000</v>
      </c>
      <c r="E139" s="54">
        <v>12</v>
      </c>
      <c r="F139" s="48" t="s">
        <v>46</v>
      </c>
      <c r="G139" s="50">
        <v>100</v>
      </c>
      <c r="H139" s="50">
        <v>11200</v>
      </c>
      <c r="I139" s="61">
        <f t="shared" si="5"/>
        <v>56</v>
      </c>
      <c r="J139" s="48"/>
      <c r="K139" s="48" t="s">
        <v>37</v>
      </c>
      <c r="L139" s="50" t="s">
        <v>841</v>
      </c>
    </row>
    <row r="140" s="36" customFormat="1" ht="36" customHeight="1" spans="1:12">
      <c r="A140" s="48">
        <v>132</v>
      </c>
      <c r="B140" s="49" t="s">
        <v>984</v>
      </c>
      <c r="C140" s="48">
        <v>12400</v>
      </c>
      <c r="D140" s="48">
        <v>4000</v>
      </c>
      <c r="E140" s="54">
        <v>1</v>
      </c>
      <c r="F140" s="48" t="s">
        <v>46</v>
      </c>
      <c r="G140" s="50">
        <v>350</v>
      </c>
      <c r="H140" s="50">
        <v>3500</v>
      </c>
      <c r="I140" s="61">
        <f t="shared" si="5"/>
        <v>87.5</v>
      </c>
      <c r="J140" s="48" t="s">
        <v>979</v>
      </c>
      <c r="K140" s="48" t="s">
        <v>37</v>
      </c>
      <c r="L140" s="50"/>
    </row>
    <row r="141" s="36" customFormat="1" ht="36" customHeight="1" spans="1:12">
      <c r="A141" s="48">
        <v>133</v>
      </c>
      <c r="B141" s="49" t="s">
        <v>985</v>
      </c>
      <c r="C141" s="48">
        <v>10500</v>
      </c>
      <c r="D141" s="48">
        <v>4000</v>
      </c>
      <c r="E141" s="54">
        <v>1</v>
      </c>
      <c r="F141" s="48" t="s">
        <v>46</v>
      </c>
      <c r="G141" s="50">
        <v>750</v>
      </c>
      <c r="H141" s="50">
        <v>4000</v>
      </c>
      <c r="I141" s="61">
        <f t="shared" si="5"/>
        <v>100</v>
      </c>
      <c r="J141" s="48" t="s">
        <v>986</v>
      </c>
      <c r="K141" s="48" t="s">
        <v>37</v>
      </c>
      <c r="L141" s="50"/>
    </row>
    <row r="142" s="36" customFormat="1" ht="36" customHeight="1" spans="1:12">
      <c r="A142" s="48">
        <v>134</v>
      </c>
      <c r="B142" s="49" t="s">
        <v>987</v>
      </c>
      <c r="C142" s="48">
        <v>8000</v>
      </c>
      <c r="D142" s="48">
        <v>4000</v>
      </c>
      <c r="E142" s="54">
        <v>1</v>
      </c>
      <c r="F142" s="48" t="s">
        <v>46</v>
      </c>
      <c r="G142" s="50">
        <v>300</v>
      </c>
      <c r="H142" s="50">
        <v>4200</v>
      </c>
      <c r="I142" s="61">
        <f t="shared" si="5"/>
        <v>105</v>
      </c>
      <c r="J142" s="48" t="s">
        <v>979</v>
      </c>
      <c r="K142" s="48" t="s">
        <v>37</v>
      </c>
      <c r="L142" s="50"/>
    </row>
    <row r="143" s="36" customFormat="1" ht="36" customHeight="1" spans="1:12">
      <c r="A143" s="48">
        <v>135</v>
      </c>
      <c r="B143" s="49" t="s">
        <v>988</v>
      </c>
      <c r="C143" s="48">
        <v>10000</v>
      </c>
      <c r="D143" s="48">
        <v>10000</v>
      </c>
      <c r="E143" s="54">
        <v>3</v>
      </c>
      <c r="F143" s="48" t="s">
        <v>46</v>
      </c>
      <c r="G143" s="50">
        <v>300</v>
      </c>
      <c r="H143" s="50">
        <v>10300</v>
      </c>
      <c r="I143" s="61">
        <f t="shared" si="5"/>
        <v>103</v>
      </c>
      <c r="J143" s="48" t="s">
        <v>962</v>
      </c>
      <c r="K143" s="48" t="s">
        <v>37</v>
      </c>
      <c r="L143" s="50"/>
    </row>
    <row r="144" s="36" customFormat="1" ht="30.75" customHeight="1" spans="1:12">
      <c r="A144" s="48">
        <v>136</v>
      </c>
      <c r="B144" s="49" t="s">
        <v>989</v>
      </c>
      <c r="C144" s="48">
        <v>8500</v>
      </c>
      <c r="D144" s="48">
        <v>3500</v>
      </c>
      <c r="E144" s="54">
        <v>1</v>
      </c>
      <c r="F144" s="48" t="s">
        <v>46</v>
      </c>
      <c r="G144" s="50">
        <v>150</v>
      </c>
      <c r="H144" s="50">
        <v>3500</v>
      </c>
      <c r="I144" s="61">
        <f t="shared" si="5"/>
        <v>100</v>
      </c>
      <c r="J144" s="48" t="s">
        <v>979</v>
      </c>
      <c r="K144" s="48" t="s">
        <v>37</v>
      </c>
      <c r="L144" s="50"/>
    </row>
    <row r="145" s="36" customFormat="1" ht="30.75" customHeight="1" spans="1:12">
      <c r="A145" s="48">
        <v>137</v>
      </c>
      <c r="B145" s="49" t="s">
        <v>990</v>
      </c>
      <c r="C145" s="48">
        <v>12000</v>
      </c>
      <c r="D145" s="48">
        <v>4000</v>
      </c>
      <c r="E145" s="54">
        <v>1</v>
      </c>
      <c r="F145" s="48" t="s">
        <v>46</v>
      </c>
      <c r="G145" s="50">
        <v>300</v>
      </c>
      <c r="H145" s="50">
        <v>3200</v>
      </c>
      <c r="I145" s="61">
        <f t="shared" si="5"/>
        <v>80</v>
      </c>
      <c r="J145" s="48" t="s">
        <v>979</v>
      </c>
      <c r="K145" s="48" t="s">
        <v>37</v>
      </c>
      <c r="L145" s="50"/>
    </row>
    <row r="146" s="36" customFormat="1" ht="30.75" customHeight="1" spans="1:12">
      <c r="A146" s="48">
        <v>138</v>
      </c>
      <c r="B146" s="49" t="s">
        <v>991</v>
      </c>
      <c r="C146" s="48">
        <v>18000</v>
      </c>
      <c r="D146" s="48">
        <v>4000</v>
      </c>
      <c r="E146" s="54">
        <v>4</v>
      </c>
      <c r="F146" s="48" t="s">
        <v>46</v>
      </c>
      <c r="G146" s="50">
        <v>340</v>
      </c>
      <c r="H146" s="50">
        <v>3366</v>
      </c>
      <c r="I146" s="61">
        <f t="shared" si="5"/>
        <v>84.15</v>
      </c>
      <c r="J146" s="48" t="s">
        <v>992</v>
      </c>
      <c r="K146" s="48" t="s">
        <v>38</v>
      </c>
      <c r="L146" s="48" t="s">
        <v>206</v>
      </c>
    </row>
    <row r="147" s="36" customFormat="1" ht="36" customHeight="1" spans="1:12">
      <c r="A147" s="48">
        <v>139</v>
      </c>
      <c r="B147" s="49" t="s">
        <v>993</v>
      </c>
      <c r="C147" s="48">
        <v>15000</v>
      </c>
      <c r="D147" s="48">
        <v>2000</v>
      </c>
      <c r="E147" s="54">
        <v>3</v>
      </c>
      <c r="F147" s="48" t="s">
        <v>46</v>
      </c>
      <c r="G147" s="50">
        <v>230</v>
      </c>
      <c r="H147" s="50">
        <v>1634</v>
      </c>
      <c r="I147" s="61">
        <f t="shared" si="5"/>
        <v>81.7</v>
      </c>
      <c r="J147" s="48" t="s">
        <v>962</v>
      </c>
      <c r="K147" s="48" t="s">
        <v>38</v>
      </c>
      <c r="L147" s="48"/>
    </row>
    <row r="148" s="36" customFormat="1" ht="36" customHeight="1" spans="1:12">
      <c r="A148" s="48">
        <v>140</v>
      </c>
      <c r="B148" s="49" t="s">
        <v>994</v>
      </c>
      <c r="C148" s="48">
        <v>30000</v>
      </c>
      <c r="D148" s="48">
        <v>3000</v>
      </c>
      <c r="E148" s="54">
        <v>6</v>
      </c>
      <c r="F148" s="48" t="s">
        <v>46</v>
      </c>
      <c r="G148" s="50">
        <v>500</v>
      </c>
      <c r="H148" s="50">
        <v>2330</v>
      </c>
      <c r="I148" s="61">
        <f t="shared" si="5"/>
        <v>77.6666666666667</v>
      </c>
      <c r="J148" s="48" t="s">
        <v>974</v>
      </c>
      <c r="K148" s="48" t="s">
        <v>38</v>
      </c>
      <c r="L148" s="48"/>
    </row>
    <row r="149" s="36" customFormat="1" ht="36" customHeight="1" spans="1:12">
      <c r="A149" s="48">
        <v>141</v>
      </c>
      <c r="B149" s="49" t="s">
        <v>995</v>
      </c>
      <c r="C149" s="48">
        <v>46000</v>
      </c>
      <c r="D149" s="48">
        <v>4000</v>
      </c>
      <c r="E149" s="54">
        <v>6</v>
      </c>
      <c r="F149" s="48" t="s">
        <v>46</v>
      </c>
      <c r="G149" s="50">
        <v>670</v>
      </c>
      <c r="H149" s="50">
        <v>3010</v>
      </c>
      <c r="I149" s="61">
        <f t="shared" si="5"/>
        <v>75.25</v>
      </c>
      <c r="J149" s="48" t="s">
        <v>974</v>
      </c>
      <c r="K149" s="48" t="s">
        <v>38</v>
      </c>
      <c r="L149" s="48"/>
    </row>
    <row r="150" s="36" customFormat="1" ht="36" customHeight="1" spans="1:12">
      <c r="A150" s="48">
        <v>142</v>
      </c>
      <c r="B150" s="49" t="s">
        <v>996</v>
      </c>
      <c r="C150" s="48">
        <v>70000</v>
      </c>
      <c r="D150" s="48">
        <v>5000</v>
      </c>
      <c r="E150" s="54">
        <v>3</v>
      </c>
      <c r="F150" s="48" t="s">
        <v>46</v>
      </c>
      <c r="G150" s="50">
        <v>430</v>
      </c>
      <c r="H150" s="50">
        <v>4202</v>
      </c>
      <c r="I150" s="61">
        <f t="shared" si="5"/>
        <v>84.04</v>
      </c>
      <c r="J150" s="48" t="s">
        <v>962</v>
      </c>
      <c r="K150" s="48" t="s">
        <v>38</v>
      </c>
      <c r="L150" s="48"/>
    </row>
    <row r="151" s="36" customFormat="1" ht="36" customHeight="1" spans="1:12">
      <c r="A151" s="48">
        <v>143</v>
      </c>
      <c r="B151" s="49" t="s">
        <v>997</v>
      </c>
      <c r="C151" s="48">
        <v>38000</v>
      </c>
      <c r="D151" s="48">
        <v>3000</v>
      </c>
      <c r="E151" s="54">
        <v>1</v>
      </c>
      <c r="F151" s="48" t="s">
        <v>46</v>
      </c>
      <c r="G151" s="50">
        <v>250</v>
      </c>
      <c r="H151" s="50">
        <v>2515</v>
      </c>
      <c r="I151" s="61">
        <f t="shared" si="5"/>
        <v>83.8333333333333</v>
      </c>
      <c r="J151" s="48" t="s">
        <v>979</v>
      </c>
      <c r="K151" s="48" t="s">
        <v>38</v>
      </c>
      <c r="L151" s="48"/>
    </row>
    <row r="152" s="36" customFormat="1" ht="36" customHeight="1" spans="1:12">
      <c r="A152" s="48">
        <v>144</v>
      </c>
      <c r="B152" s="49" t="s">
        <v>998</v>
      </c>
      <c r="C152" s="48">
        <v>16000</v>
      </c>
      <c r="D152" s="48">
        <v>2000</v>
      </c>
      <c r="E152" s="54">
        <v>2</v>
      </c>
      <c r="F152" s="48" t="s">
        <v>46</v>
      </c>
      <c r="G152" s="50">
        <v>167</v>
      </c>
      <c r="H152" s="50">
        <v>1682</v>
      </c>
      <c r="I152" s="61">
        <f t="shared" si="5"/>
        <v>84.1</v>
      </c>
      <c r="J152" s="48" t="s">
        <v>992</v>
      </c>
      <c r="K152" s="48" t="s">
        <v>38</v>
      </c>
      <c r="L152" s="48"/>
    </row>
    <row r="153" s="36" customFormat="1" ht="36" customHeight="1" spans="1:12">
      <c r="A153" s="48">
        <v>145</v>
      </c>
      <c r="B153" s="49" t="s">
        <v>999</v>
      </c>
      <c r="C153" s="48">
        <v>10900</v>
      </c>
      <c r="D153" s="48">
        <v>2000</v>
      </c>
      <c r="E153" s="54">
        <v>2</v>
      </c>
      <c r="F153" s="48" t="s">
        <v>46</v>
      </c>
      <c r="G153" s="50">
        <v>170</v>
      </c>
      <c r="H153" s="50">
        <v>1700</v>
      </c>
      <c r="I153" s="61">
        <f t="shared" si="5"/>
        <v>85</v>
      </c>
      <c r="J153" s="48" t="s">
        <v>962</v>
      </c>
      <c r="K153" s="48" t="s">
        <v>38</v>
      </c>
      <c r="L153" s="48"/>
    </row>
    <row r="154" s="36" customFormat="1" ht="36" customHeight="1" spans="1:12">
      <c r="A154" s="48">
        <v>146</v>
      </c>
      <c r="B154" s="49" t="s">
        <v>1000</v>
      </c>
      <c r="C154" s="48">
        <v>8000</v>
      </c>
      <c r="D154" s="48">
        <v>2000</v>
      </c>
      <c r="E154" s="54">
        <v>6</v>
      </c>
      <c r="F154" s="48" t="s">
        <v>46</v>
      </c>
      <c r="G154" s="50">
        <v>335</v>
      </c>
      <c r="H154" s="50">
        <v>1560</v>
      </c>
      <c r="I154" s="61">
        <f t="shared" si="5"/>
        <v>78</v>
      </c>
      <c r="J154" s="48" t="s">
        <v>974</v>
      </c>
      <c r="K154" s="48" t="s">
        <v>38</v>
      </c>
      <c r="L154" s="48"/>
    </row>
    <row r="155" s="36" customFormat="1" ht="36" customHeight="1" spans="1:12">
      <c r="A155" s="48">
        <v>147</v>
      </c>
      <c r="B155" s="49" t="s">
        <v>1001</v>
      </c>
      <c r="C155" s="48">
        <v>38000</v>
      </c>
      <c r="D155" s="48">
        <v>8000</v>
      </c>
      <c r="E155" s="54">
        <v>7</v>
      </c>
      <c r="F155" s="48" t="s">
        <v>46</v>
      </c>
      <c r="G155" s="50">
        <v>1500</v>
      </c>
      <c r="H155" s="50">
        <v>13560</v>
      </c>
      <c r="I155" s="61">
        <f t="shared" si="5"/>
        <v>169.5</v>
      </c>
      <c r="J155" s="48" t="s">
        <v>992</v>
      </c>
      <c r="K155" s="48" t="s">
        <v>39</v>
      </c>
      <c r="L155" s="48"/>
    </row>
    <row r="156" s="36" customFormat="1" ht="36" customHeight="1" spans="1:12">
      <c r="A156" s="48">
        <v>148</v>
      </c>
      <c r="B156" s="49" t="s">
        <v>1002</v>
      </c>
      <c r="C156" s="48">
        <v>10000</v>
      </c>
      <c r="D156" s="48">
        <v>4000</v>
      </c>
      <c r="E156" s="54">
        <v>7</v>
      </c>
      <c r="F156" s="48" t="s">
        <v>46</v>
      </c>
      <c r="G156" s="50">
        <v>750</v>
      </c>
      <c r="H156" s="50">
        <v>4050</v>
      </c>
      <c r="I156" s="61">
        <f t="shared" si="5"/>
        <v>101.25</v>
      </c>
      <c r="J156" s="48" t="s">
        <v>965</v>
      </c>
      <c r="K156" s="48" t="s">
        <v>39</v>
      </c>
      <c r="L156" s="48"/>
    </row>
    <row r="157" s="36" customFormat="1" ht="36" customHeight="1" spans="1:12">
      <c r="A157" s="48">
        <v>149</v>
      </c>
      <c r="B157" s="49" t="s">
        <v>1003</v>
      </c>
      <c r="C157" s="48">
        <v>40000</v>
      </c>
      <c r="D157" s="48">
        <v>8000</v>
      </c>
      <c r="E157" s="54">
        <v>1</v>
      </c>
      <c r="F157" s="48" t="s">
        <v>46</v>
      </c>
      <c r="G157" s="50">
        <v>1000</v>
      </c>
      <c r="H157" s="50">
        <v>7080</v>
      </c>
      <c r="I157" s="61">
        <f t="shared" si="5"/>
        <v>88.5</v>
      </c>
      <c r="J157" s="48" t="s">
        <v>979</v>
      </c>
      <c r="K157" s="48" t="s">
        <v>39</v>
      </c>
      <c r="L157" s="48"/>
    </row>
    <row r="158" s="36" customFormat="1" ht="36" customHeight="1" spans="1:12">
      <c r="A158" s="48">
        <v>150</v>
      </c>
      <c r="B158" s="49" t="s">
        <v>1004</v>
      </c>
      <c r="C158" s="48">
        <v>6000</v>
      </c>
      <c r="D158" s="48">
        <v>2500</v>
      </c>
      <c r="E158" s="54">
        <v>5</v>
      </c>
      <c r="F158" s="48" t="s">
        <v>46</v>
      </c>
      <c r="G158" s="50">
        <v>200</v>
      </c>
      <c r="H158" s="50">
        <v>2400</v>
      </c>
      <c r="I158" s="61">
        <f t="shared" si="5"/>
        <v>96</v>
      </c>
      <c r="J158" s="48" t="s">
        <v>1005</v>
      </c>
      <c r="K158" s="48" t="s">
        <v>39</v>
      </c>
      <c r="L158" s="48"/>
    </row>
    <row r="159" s="36" customFormat="1" ht="36" customHeight="1" spans="1:12">
      <c r="A159" s="48">
        <v>151</v>
      </c>
      <c r="B159" s="49" t="s">
        <v>1006</v>
      </c>
      <c r="C159" s="48">
        <v>7000</v>
      </c>
      <c r="D159" s="48">
        <v>2000</v>
      </c>
      <c r="E159" s="54">
        <v>6</v>
      </c>
      <c r="F159" s="48" t="s">
        <v>46</v>
      </c>
      <c r="G159" s="50">
        <v>300</v>
      </c>
      <c r="H159" s="50">
        <v>1900</v>
      </c>
      <c r="I159" s="61">
        <f t="shared" si="5"/>
        <v>95</v>
      </c>
      <c r="J159" s="48" t="s">
        <v>974</v>
      </c>
      <c r="K159" s="48" t="s">
        <v>39</v>
      </c>
      <c r="L159" s="48"/>
    </row>
    <row r="160" s="36" customFormat="1" ht="36" customHeight="1" spans="1:12">
      <c r="A160" s="48">
        <v>152</v>
      </c>
      <c r="B160" s="49" t="s">
        <v>1007</v>
      </c>
      <c r="C160" s="48">
        <v>43880</v>
      </c>
      <c r="D160" s="48">
        <v>9500</v>
      </c>
      <c r="E160" s="54">
        <v>1</v>
      </c>
      <c r="F160" s="48" t="s">
        <v>46</v>
      </c>
      <c r="G160" s="50">
        <v>103</v>
      </c>
      <c r="H160" s="50">
        <v>1367</v>
      </c>
      <c r="I160" s="61">
        <f t="shared" si="5"/>
        <v>14.3894736842105</v>
      </c>
      <c r="J160" s="48" t="s">
        <v>979</v>
      </c>
      <c r="K160" s="48" t="s">
        <v>40</v>
      </c>
      <c r="L160" s="48"/>
    </row>
    <row r="161" s="36" customFormat="1" ht="36" customHeight="1" spans="1:12">
      <c r="A161" s="48">
        <v>153</v>
      </c>
      <c r="B161" s="49" t="s">
        <v>1008</v>
      </c>
      <c r="C161" s="48">
        <v>25200</v>
      </c>
      <c r="D161" s="48">
        <v>1200</v>
      </c>
      <c r="E161" s="54">
        <v>3</v>
      </c>
      <c r="F161" s="48" t="s">
        <v>46</v>
      </c>
      <c r="G161" s="208">
        <v>89</v>
      </c>
      <c r="H161" s="208">
        <v>1158</v>
      </c>
      <c r="I161" s="61">
        <f t="shared" si="5"/>
        <v>96.5</v>
      </c>
      <c r="J161" s="48" t="s">
        <v>962</v>
      </c>
      <c r="K161" s="48" t="s">
        <v>40</v>
      </c>
      <c r="L161" s="48"/>
    </row>
    <row r="162" s="36" customFormat="1" ht="48" customHeight="1" spans="1:12">
      <c r="A162" s="48">
        <v>154</v>
      </c>
      <c r="B162" s="49" t="s">
        <v>1009</v>
      </c>
      <c r="C162" s="48">
        <v>27000</v>
      </c>
      <c r="D162" s="48">
        <v>1200</v>
      </c>
      <c r="E162" s="54">
        <v>3</v>
      </c>
      <c r="F162" s="48" t="s">
        <v>46</v>
      </c>
      <c r="G162" s="208">
        <v>127</v>
      </c>
      <c r="H162" s="208">
        <v>1310</v>
      </c>
      <c r="I162" s="61">
        <f t="shared" si="5"/>
        <v>109.166666666667</v>
      </c>
      <c r="J162" s="48" t="s">
        <v>962</v>
      </c>
      <c r="K162" s="48" t="s">
        <v>40</v>
      </c>
      <c r="L162" s="48"/>
    </row>
    <row r="163" s="36" customFormat="1" ht="36" customHeight="1" spans="1:12">
      <c r="A163" s="48">
        <v>155</v>
      </c>
      <c r="B163" s="49" t="s">
        <v>1010</v>
      </c>
      <c r="C163" s="48">
        <v>27300</v>
      </c>
      <c r="D163" s="48">
        <v>1200</v>
      </c>
      <c r="E163" s="54">
        <v>3</v>
      </c>
      <c r="F163" s="48" t="s">
        <v>46</v>
      </c>
      <c r="G163" s="208">
        <v>135</v>
      </c>
      <c r="H163" s="208">
        <v>1238</v>
      </c>
      <c r="I163" s="61">
        <f t="shared" si="5"/>
        <v>103.166666666667</v>
      </c>
      <c r="J163" s="48" t="s">
        <v>962</v>
      </c>
      <c r="K163" s="48" t="s">
        <v>40</v>
      </c>
      <c r="L163" s="48"/>
    </row>
    <row r="164" s="36" customFormat="1" ht="36" customHeight="1" spans="1:12">
      <c r="A164" s="48">
        <v>156</v>
      </c>
      <c r="B164" s="49" t="s">
        <v>1011</v>
      </c>
      <c r="C164" s="48">
        <v>5332</v>
      </c>
      <c r="D164" s="48">
        <v>2850</v>
      </c>
      <c r="E164" s="54">
        <v>7</v>
      </c>
      <c r="F164" s="48" t="s">
        <v>46</v>
      </c>
      <c r="G164" s="208">
        <v>462</v>
      </c>
      <c r="H164" s="208">
        <v>2191</v>
      </c>
      <c r="I164" s="61">
        <f t="shared" si="5"/>
        <v>76.8771929824561</v>
      </c>
      <c r="J164" s="48" t="s">
        <v>965</v>
      </c>
      <c r="K164" s="48" t="s">
        <v>40</v>
      </c>
      <c r="L164" s="48"/>
    </row>
    <row r="165" s="36" customFormat="1" ht="36" customHeight="1" spans="1:12">
      <c r="A165" s="48">
        <v>157</v>
      </c>
      <c r="B165" s="49" t="s">
        <v>1012</v>
      </c>
      <c r="C165" s="48">
        <v>37000</v>
      </c>
      <c r="D165" s="48">
        <v>8000</v>
      </c>
      <c r="E165" s="54">
        <v>3</v>
      </c>
      <c r="F165" s="48" t="s">
        <v>46</v>
      </c>
      <c r="G165" s="208">
        <v>149</v>
      </c>
      <c r="H165" s="208">
        <v>1584</v>
      </c>
      <c r="I165" s="61">
        <f t="shared" si="5"/>
        <v>19.8</v>
      </c>
      <c r="J165" s="48" t="s">
        <v>962</v>
      </c>
      <c r="K165" s="48" t="s">
        <v>40</v>
      </c>
      <c r="L165" s="48"/>
    </row>
    <row r="166" s="36" customFormat="1" ht="36" customHeight="1" spans="1:12">
      <c r="A166" s="48">
        <v>158</v>
      </c>
      <c r="B166" s="49" t="s">
        <v>1013</v>
      </c>
      <c r="C166" s="48">
        <v>37600</v>
      </c>
      <c r="D166" s="48">
        <v>3000</v>
      </c>
      <c r="E166" s="54">
        <v>5</v>
      </c>
      <c r="F166" s="48">
        <v>12</v>
      </c>
      <c r="G166" s="208">
        <v>153</v>
      </c>
      <c r="H166" s="208">
        <v>3135</v>
      </c>
      <c r="I166" s="61">
        <f t="shared" si="5"/>
        <v>104.5</v>
      </c>
      <c r="J166" s="48" t="s">
        <v>1005</v>
      </c>
      <c r="K166" s="48" t="s">
        <v>40</v>
      </c>
      <c r="L166" s="50"/>
    </row>
    <row r="167" s="36" customFormat="1" ht="36" customHeight="1" spans="1:12">
      <c r="A167" s="48">
        <v>159</v>
      </c>
      <c r="B167" s="49" t="s">
        <v>1014</v>
      </c>
      <c r="C167" s="48">
        <v>35700</v>
      </c>
      <c r="D167" s="48">
        <v>3400</v>
      </c>
      <c r="E167" s="54">
        <v>5</v>
      </c>
      <c r="F167" s="48">
        <v>12</v>
      </c>
      <c r="G167" s="208">
        <v>322</v>
      </c>
      <c r="H167" s="208">
        <v>3339</v>
      </c>
      <c r="I167" s="61">
        <f t="shared" si="5"/>
        <v>98.2058823529412</v>
      </c>
      <c r="J167" s="48" t="s">
        <v>1005</v>
      </c>
      <c r="K167" s="48" t="s">
        <v>40</v>
      </c>
      <c r="L167" s="50"/>
    </row>
    <row r="168" s="36" customFormat="1" ht="42.75" customHeight="1" spans="1:12">
      <c r="A168" s="48">
        <v>160</v>
      </c>
      <c r="B168" s="209" t="s">
        <v>1015</v>
      </c>
      <c r="C168" s="48">
        <v>32400</v>
      </c>
      <c r="D168" s="48">
        <v>3700</v>
      </c>
      <c r="E168" s="54">
        <v>7</v>
      </c>
      <c r="F168" s="48" t="s">
        <v>46</v>
      </c>
      <c r="G168" s="208">
        <v>571</v>
      </c>
      <c r="H168" s="208">
        <v>2545</v>
      </c>
      <c r="I168" s="61">
        <f t="shared" si="5"/>
        <v>68.7837837837838</v>
      </c>
      <c r="J168" s="48" t="s">
        <v>965</v>
      </c>
      <c r="K168" s="48" t="s">
        <v>40</v>
      </c>
      <c r="L168" s="50"/>
    </row>
    <row r="169" s="36" customFormat="1" ht="36" customHeight="1" spans="1:12">
      <c r="A169" s="48">
        <v>161</v>
      </c>
      <c r="B169" s="209" t="s">
        <v>1016</v>
      </c>
      <c r="C169" s="48">
        <v>38000</v>
      </c>
      <c r="D169" s="48">
        <v>8000</v>
      </c>
      <c r="E169" s="54">
        <v>9</v>
      </c>
      <c r="F169" s="48" t="s">
        <v>46</v>
      </c>
      <c r="G169" s="50">
        <v>500</v>
      </c>
      <c r="H169" s="50">
        <v>7100</v>
      </c>
      <c r="I169" s="61">
        <f t="shared" si="5"/>
        <v>88.75</v>
      </c>
      <c r="J169" s="48" t="s">
        <v>960</v>
      </c>
      <c r="K169" s="48" t="s">
        <v>41</v>
      </c>
      <c r="L169" s="48"/>
    </row>
    <row r="170" s="36" customFormat="1" ht="36" customHeight="1" spans="1:12">
      <c r="A170" s="48">
        <v>162</v>
      </c>
      <c r="B170" s="49" t="s">
        <v>1017</v>
      </c>
      <c r="C170" s="48">
        <v>32000</v>
      </c>
      <c r="D170" s="48">
        <v>8000</v>
      </c>
      <c r="E170" s="54">
        <v>2</v>
      </c>
      <c r="F170" s="48" t="s">
        <v>46</v>
      </c>
      <c r="G170" s="50">
        <v>650</v>
      </c>
      <c r="H170" s="50">
        <v>7000</v>
      </c>
      <c r="I170" s="61">
        <f t="shared" si="5"/>
        <v>87.5</v>
      </c>
      <c r="J170" s="48" t="s">
        <v>992</v>
      </c>
      <c r="K170" s="48" t="s">
        <v>41</v>
      </c>
      <c r="L170" s="50"/>
    </row>
    <row r="171" s="36" customFormat="1" ht="36" customHeight="1" spans="1:12">
      <c r="A171" s="48">
        <v>163</v>
      </c>
      <c r="B171" s="49" t="s">
        <v>1018</v>
      </c>
      <c r="C171" s="48">
        <v>10000</v>
      </c>
      <c r="D171" s="48">
        <v>6000</v>
      </c>
      <c r="E171" s="54">
        <v>3</v>
      </c>
      <c r="F171" s="48" t="s">
        <v>46</v>
      </c>
      <c r="G171" s="50">
        <v>400</v>
      </c>
      <c r="H171" s="50">
        <v>5400</v>
      </c>
      <c r="I171" s="61">
        <f t="shared" si="5"/>
        <v>90</v>
      </c>
      <c r="J171" s="48" t="s">
        <v>962</v>
      </c>
      <c r="K171" s="48" t="s">
        <v>41</v>
      </c>
      <c r="L171" s="50"/>
    </row>
    <row r="172" s="36" customFormat="1" ht="36" customHeight="1" spans="1:12">
      <c r="A172" s="48">
        <v>164</v>
      </c>
      <c r="B172" s="49" t="s">
        <v>1019</v>
      </c>
      <c r="C172" s="48">
        <v>157000</v>
      </c>
      <c r="D172" s="48">
        <v>5000</v>
      </c>
      <c r="E172" s="54">
        <v>12</v>
      </c>
      <c r="F172" s="48" t="s">
        <v>46</v>
      </c>
      <c r="G172" s="50">
        <v>0</v>
      </c>
      <c r="H172" s="50">
        <v>0</v>
      </c>
      <c r="I172" s="61">
        <f t="shared" si="5"/>
        <v>0</v>
      </c>
      <c r="J172" s="48"/>
      <c r="K172" s="48" t="s">
        <v>42</v>
      </c>
      <c r="L172" s="48" t="s">
        <v>206</v>
      </c>
    </row>
    <row r="173" s="36" customFormat="1" ht="36" customHeight="1" spans="1:12">
      <c r="A173" s="48">
        <v>165</v>
      </c>
      <c r="B173" s="49" t="s">
        <v>1020</v>
      </c>
      <c r="C173" s="48">
        <v>15000</v>
      </c>
      <c r="D173" s="48">
        <v>6000</v>
      </c>
      <c r="E173" s="53">
        <v>6</v>
      </c>
      <c r="F173" s="53" t="s">
        <v>46</v>
      </c>
      <c r="G173" s="50">
        <v>800</v>
      </c>
      <c r="H173" s="50">
        <v>5200</v>
      </c>
      <c r="I173" s="61">
        <f t="shared" si="5"/>
        <v>86.6666666666667</v>
      </c>
      <c r="J173" s="48" t="s">
        <v>974</v>
      </c>
      <c r="K173" s="48" t="s">
        <v>42</v>
      </c>
      <c r="L173" s="50"/>
    </row>
    <row r="174" s="36" customFormat="1" ht="31.5" customHeight="1" spans="1:12">
      <c r="A174" s="48">
        <v>166</v>
      </c>
      <c r="B174" s="49" t="s">
        <v>1021</v>
      </c>
      <c r="C174" s="48">
        <v>11000</v>
      </c>
      <c r="D174" s="48">
        <v>6000</v>
      </c>
      <c r="E174" s="54">
        <v>3</v>
      </c>
      <c r="F174" s="48" t="s">
        <v>46</v>
      </c>
      <c r="G174" s="50">
        <v>500</v>
      </c>
      <c r="H174" s="50">
        <v>5500</v>
      </c>
      <c r="I174" s="61">
        <f t="shared" si="5"/>
        <v>91.6666666666667</v>
      </c>
      <c r="J174" s="48" t="s">
        <v>979</v>
      </c>
      <c r="K174" s="48" t="s">
        <v>42</v>
      </c>
      <c r="L174" s="48"/>
    </row>
    <row r="175" s="36" customFormat="1" ht="31.5" customHeight="1" spans="1:12">
      <c r="A175" s="48">
        <v>167</v>
      </c>
      <c r="B175" s="49" t="s">
        <v>1022</v>
      </c>
      <c r="C175" s="48">
        <v>30000</v>
      </c>
      <c r="D175" s="48">
        <v>6000</v>
      </c>
      <c r="E175" s="54">
        <v>7</v>
      </c>
      <c r="F175" s="48" t="s">
        <v>46</v>
      </c>
      <c r="G175" s="50">
        <v>700</v>
      </c>
      <c r="H175" s="50">
        <v>5300</v>
      </c>
      <c r="I175" s="61">
        <f t="shared" si="5"/>
        <v>88.3333333333333</v>
      </c>
      <c r="J175" s="48" t="s">
        <v>965</v>
      </c>
      <c r="K175" s="48" t="s">
        <v>42</v>
      </c>
      <c r="L175" s="48"/>
    </row>
    <row r="176" ht="32.25" customHeight="1" spans="1:12">
      <c r="A176" s="48">
        <v>168</v>
      </c>
      <c r="B176" s="49" t="s">
        <v>1023</v>
      </c>
      <c r="C176" s="50">
        <v>500000</v>
      </c>
      <c r="D176" s="50">
        <v>10000</v>
      </c>
      <c r="E176" s="51">
        <v>3</v>
      </c>
      <c r="F176" s="51" t="s">
        <v>46</v>
      </c>
      <c r="G176" s="51">
        <v>1000</v>
      </c>
      <c r="H176" s="51">
        <v>9000</v>
      </c>
      <c r="I176" s="61">
        <f t="shared" si="5"/>
        <v>90</v>
      </c>
      <c r="J176" s="48" t="s">
        <v>962</v>
      </c>
      <c r="K176" s="50" t="s">
        <v>43</v>
      </c>
      <c r="L176" s="48"/>
    </row>
    <row r="177" ht="32.25" customHeight="1" spans="1:12">
      <c r="A177" s="48">
        <v>169</v>
      </c>
      <c r="B177" s="49" t="s">
        <v>1024</v>
      </c>
      <c r="C177" s="50">
        <v>30000</v>
      </c>
      <c r="D177" s="50">
        <v>10000</v>
      </c>
      <c r="E177" s="51">
        <v>3</v>
      </c>
      <c r="F177" s="51" t="s">
        <v>46</v>
      </c>
      <c r="G177" s="51">
        <v>0</v>
      </c>
      <c r="H177" s="51">
        <v>10000</v>
      </c>
      <c r="I177" s="61">
        <f t="shared" si="5"/>
        <v>100</v>
      </c>
      <c r="J177" s="48" t="s">
        <v>962</v>
      </c>
      <c r="K177" s="48" t="s">
        <v>43</v>
      </c>
      <c r="L177" s="48"/>
    </row>
    <row r="178" s="36" customFormat="1" ht="36" customHeight="1" spans="1:12">
      <c r="A178" s="48">
        <v>170</v>
      </c>
      <c r="B178" s="49" t="s">
        <v>1025</v>
      </c>
      <c r="C178" s="48">
        <v>30000</v>
      </c>
      <c r="D178" s="48">
        <v>6000</v>
      </c>
      <c r="E178" s="53">
        <v>3</v>
      </c>
      <c r="F178" s="53" t="s">
        <v>46</v>
      </c>
      <c r="G178" s="50">
        <v>0</v>
      </c>
      <c r="H178" s="50">
        <v>6000</v>
      </c>
      <c r="I178" s="61">
        <f t="shared" si="5"/>
        <v>100</v>
      </c>
      <c r="J178" s="48" t="s">
        <v>962</v>
      </c>
      <c r="K178" s="48" t="s">
        <v>43</v>
      </c>
      <c r="L178" s="48"/>
    </row>
    <row r="179" s="36" customFormat="1" ht="31.5" customHeight="1" spans="1:12">
      <c r="A179" s="48">
        <v>171</v>
      </c>
      <c r="B179" s="49" t="s">
        <v>1026</v>
      </c>
      <c r="C179" s="48">
        <v>12000</v>
      </c>
      <c r="D179" s="48">
        <v>8000</v>
      </c>
      <c r="E179" s="53">
        <v>3</v>
      </c>
      <c r="F179" s="53">
        <v>12</v>
      </c>
      <c r="G179" s="50">
        <v>0</v>
      </c>
      <c r="H179" s="50">
        <v>8000</v>
      </c>
      <c r="I179" s="61">
        <f t="shared" si="5"/>
        <v>100</v>
      </c>
      <c r="J179" s="48" t="s">
        <v>1027</v>
      </c>
      <c r="K179" s="48" t="s">
        <v>43</v>
      </c>
      <c r="L179" s="48"/>
    </row>
    <row r="180" s="36" customFormat="1" ht="36" customHeight="1" spans="1:12">
      <c r="A180" s="48">
        <v>172</v>
      </c>
      <c r="B180" s="49" t="s">
        <v>1028</v>
      </c>
      <c r="C180" s="48">
        <v>50000</v>
      </c>
      <c r="D180" s="48">
        <v>300</v>
      </c>
      <c r="E180" s="53">
        <v>10</v>
      </c>
      <c r="F180" s="53" t="s">
        <v>46</v>
      </c>
      <c r="G180" s="50">
        <v>0</v>
      </c>
      <c r="H180" s="50">
        <v>0</v>
      </c>
      <c r="I180" s="61">
        <f t="shared" si="5"/>
        <v>0</v>
      </c>
      <c r="J180" s="48"/>
      <c r="K180" s="48" t="s">
        <v>43</v>
      </c>
      <c r="L180" s="48"/>
    </row>
    <row r="181" s="36" customFormat="1" ht="36" spans="1:12">
      <c r="A181" s="48">
        <v>173</v>
      </c>
      <c r="B181" s="49" t="s">
        <v>1029</v>
      </c>
      <c r="C181" s="48">
        <v>20000</v>
      </c>
      <c r="D181" s="48">
        <v>10000</v>
      </c>
      <c r="E181" s="53">
        <v>5</v>
      </c>
      <c r="F181" s="53" t="s">
        <v>46</v>
      </c>
      <c r="G181" s="50">
        <v>2000</v>
      </c>
      <c r="H181" s="50">
        <v>10000</v>
      </c>
      <c r="I181" s="61">
        <f t="shared" si="5"/>
        <v>100</v>
      </c>
      <c r="J181" s="48" t="s">
        <v>1030</v>
      </c>
      <c r="K181" s="48" t="s">
        <v>43</v>
      </c>
      <c r="L181" s="48"/>
    </row>
    <row r="182" s="36" customFormat="1" ht="36" customHeight="1" spans="1:12">
      <c r="A182" s="48">
        <v>174</v>
      </c>
      <c r="B182" s="49" t="s">
        <v>1031</v>
      </c>
      <c r="C182" s="48">
        <v>5000</v>
      </c>
      <c r="D182" s="48">
        <v>1000</v>
      </c>
      <c r="E182" s="53">
        <v>7</v>
      </c>
      <c r="F182" s="53" t="s">
        <v>46</v>
      </c>
      <c r="G182" s="50">
        <v>80</v>
      </c>
      <c r="H182" s="50">
        <v>870</v>
      </c>
      <c r="I182" s="61">
        <f t="shared" si="5"/>
        <v>87</v>
      </c>
      <c r="J182" s="48" t="s">
        <v>965</v>
      </c>
      <c r="K182" s="48" t="s">
        <v>44</v>
      </c>
      <c r="L182" s="48"/>
    </row>
    <row r="183" s="36" customFormat="1" ht="36" customHeight="1" spans="1:12">
      <c r="A183" s="48">
        <v>175</v>
      </c>
      <c r="B183" s="49" t="s">
        <v>1032</v>
      </c>
      <c r="C183" s="48">
        <v>14100</v>
      </c>
      <c r="D183" s="48">
        <v>2500</v>
      </c>
      <c r="E183" s="53">
        <v>1</v>
      </c>
      <c r="F183" s="53" t="s">
        <v>46</v>
      </c>
      <c r="G183" s="50">
        <v>180</v>
      </c>
      <c r="H183" s="50">
        <v>2170</v>
      </c>
      <c r="I183" s="61">
        <f t="shared" si="5"/>
        <v>86.8</v>
      </c>
      <c r="J183" s="48" t="s">
        <v>962</v>
      </c>
      <c r="K183" s="48" t="s">
        <v>44</v>
      </c>
      <c r="L183" s="48"/>
    </row>
    <row r="184" s="36" customFormat="1" ht="36" customHeight="1" spans="1:12">
      <c r="A184" s="48">
        <v>176</v>
      </c>
      <c r="B184" s="49" t="s">
        <v>1033</v>
      </c>
      <c r="C184" s="48">
        <v>13000</v>
      </c>
      <c r="D184" s="48">
        <v>2000</v>
      </c>
      <c r="E184" s="53">
        <v>1</v>
      </c>
      <c r="F184" s="53" t="s">
        <v>46</v>
      </c>
      <c r="G184" s="50">
        <v>170</v>
      </c>
      <c r="H184" s="50">
        <v>1740</v>
      </c>
      <c r="I184" s="61">
        <f t="shared" si="5"/>
        <v>87</v>
      </c>
      <c r="J184" s="48" t="s">
        <v>960</v>
      </c>
      <c r="K184" s="48" t="s">
        <v>44</v>
      </c>
      <c r="L184" s="48"/>
    </row>
    <row r="185" s="36" customFormat="1" ht="36" customHeight="1" spans="1:12">
      <c r="A185" s="48">
        <v>177</v>
      </c>
      <c r="B185" s="49" t="s">
        <v>1034</v>
      </c>
      <c r="C185" s="48">
        <v>21750</v>
      </c>
      <c r="D185" s="48">
        <v>3000</v>
      </c>
      <c r="E185" s="53">
        <v>4</v>
      </c>
      <c r="F185" s="53" t="s">
        <v>46</v>
      </c>
      <c r="G185" s="50">
        <v>280</v>
      </c>
      <c r="H185" s="50">
        <v>2610</v>
      </c>
      <c r="I185" s="61">
        <f t="shared" si="5"/>
        <v>87</v>
      </c>
      <c r="J185" s="48" t="s">
        <v>960</v>
      </c>
      <c r="K185" s="48" t="s">
        <v>44</v>
      </c>
      <c r="L185" s="48"/>
    </row>
    <row r="186" s="36" customFormat="1" ht="36" customHeight="1" spans="1:12">
      <c r="A186" s="48">
        <v>178</v>
      </c>
      <c r="B186" s="49" t="s">
        <v>1035</v>
      </c>
      <c r="C186" s="48">
        <v>26350</v>
      </c>
      <c r="D186" s="48">
        <v>3000</v>
      </c>
      <c r="E186" s="53">
        <v>5</v>
      </c>
      <c r="F186" s="53" t="s">
        <v>46</v>
      </c>
      <c r="G186" s="50">
        <v>240</v>
      </c>
      <c r="H186" s="50">
        <v>2600</v>
      </c>
      <c r="I186" s="61">
        <f t="shared" si="5"/>
        <v>86.6666666666667</v>
      </c>
      <c r="J186" s="48" t="s">
        <v>1005</v>
      </c>
      <c r="K186" s="48" t="s">
        <v>44</v>
      </c>
      <c r="L186" s="48"/>
    </row>
    <row r="187" s="36" customFormat="1" ht="36" customHeight="1" spans="1:12">
      <c r="A187" s="48">
        <v>179</v>
      </c>
      <c r="B187" s="49" t="s">
        <v>1036</v>
      </c>
      <c r="C187" s="48">
        <v>5000</v>
      </c>
      <c r="D187" s="48">
        <v>3000</v>
      </c>
      <c r="E187" s="53">
        <v>3</v>
      </c>
      <c r="F187" s="53" t="s">
        <v>46</v>
      </c>
      <c r="G187" s="50">
        <v>150</v>
      </c>
      <c r="H187" s="50">
        <v>2910</v>
      </c>
      <c r="I187" s="61">
        <f t="shared" si="5"/>
        <v>97</v>
      </c>
      <c r="J187" s="48" t="s">
        <v>962</v>
      </c>
      <c r="K187" s="48" t="s">
        <v>935</v>
      </c>
      <c r="L187" s="50"/>
    </row>
    <row r="188" s="36" customFormat="1" ht="36" customHeight="1" spans="1:12">
      <c r="A188" s="48">
        <v>180</v>
      </c>
      <c r="B188" s="49" t="s">
        <v>1037</v>
      </c>
      <c r="C188" s="48">
        <v>15000</v>
      </c>
      <c r="D188" s="48">
        <v>5000</v>
      </c>
      <c r="E188" s="53">
        <v>3</v>
      </c>
      <c r="F188" s="53" t="s">
        <v>46</v>
      </c>
      <c r="G188" s="50">
        <v>360</v>
      </c>
      <c r="H188" s="50">
        <v>4420</v>
      </c>
      <c r="I188" s="61">
        <f t="shared" si="5"/>
        <v>88.4</v>
      </c>
      <c r="J188" s="48" t="s">
        <v>962</v>
      </c>
      <c r="K188" s="48" t="s">
        <v>935</v>
      </c>
      <c r="L188" s="50"/>
    </row>
    <row r="189" s="36" customFormat="1" ht="36" customHeight="1" spans="1:12">
      <c r="A189" s="48">
        <v>181</v>
      </c>
      <c r="B189" s="49" t="s">
        <v>1038</v>
      </c>
      <c r="C189" s="48">
        <v>18000</v>
      </c>
      <c r="D189" s="48">
        <v>5000</v>
      </c>
      <c r="E189" s="53">
        <v>6</v>
      </c>
      <c r="F189" s="53" t="s">
        <v>46</v>
      </c>
      <c r="G189" s="50">
        <v>330</v>
      </c>
      <c r="H189" s="50">
        <v>4430</v>
      </c>
      <c r="I189" s="61">
        <f t="shared" si="5"/>
        <v>88.6</v>
      </c>
      <c r="J189" s="48" t="s">
        <v>965</v>
      </c>
      <c r="K189" s="48" t="s">
        <v>935</v>
      </c>
      <c r="L189" s="50"/>
    </row>
    <row r="190" s="36" customFormat="1" ht="36" customHeight="1" spans="1:12">
      <c r="A190" s="48">
        <v>182</v>
      </c>
      <c r="B190" s="49" t="s">
        <v>1039</v>
      </c>
      <c r="C190" s="48">
        <v>12000</v>
      </c>
      <c r="D190" s="48">
        <v>4000</v>
      </c>
      <c r="E190" s="53">
        <v>6</v>
      </c>
      <c r="F190" s="53" t="s">
        <v>46</v>
      </c>
      <c r="G190" s="50">
        <v>300</v>
      </c>
      <c r="H190" s="50">
        <v>3250</v>
      </c>
      <c r="I190" s="61">
        <f t="shared" si="5"/>
        <v>81.25</v>
      </c>
      <c r="J190" s="48" t="s">
        <v>974</v>
      </c>
      <c r="K190" s="48" t="s">
        <v>935</v>
      </c>
      <c r="L190" s="50"/>
    </row>
    <row r="191" s="36" customFormat="1" ht="36" customHeight="1" spans="1:12">
      <c r="A191" s="48">
        <v>183</v>
      </c>
      <c r="B191" s="49" t="s">
        <v>1040</v>
      </c>
      <c r="C191" s="48">
        <v>1000</v>
      </c>
      <c r="D191" s="48">
        <v>200</v>
      </c>
      <c r="E191" s="54">
        <v>12</v>
      </c>
      <c r="F191" s="54" t="s">
        <v>46</v>
      </c>
      <c r="G191" s="48">
        <v>0</v>
      </c>
      <c r="H191" s="48">
        <v>0</v>
      </c>
      <c r="I191" s="61">
        <f t="shared" si="5"/>
        <v>0</v>
      </c>
      <c r="J191" s="48"/>
      <c r="K191" s="48" t="s">
        <v>52</v>
      </c>
      <c r="L191" s="50"/>
    </row>
    <row r="192" s="36" customFormat="1" ht="36" customHeight="1" spans="1:12">
      <c r="A192" s="48">
        <v>184</v>
      </c>
      <c r="B192" s="49" t="s">
        <v>1041</v>
      </c>
      <c r="C192" s="48">
        <v>900</v>
      </c>
      <c r="D192" s="48">
        <v>300</v>
      </c>
      <c r="E192" s="54">
        <v>9</v>
      </c>
      <c r="F192" s="54" t="s">
        <v>46</v>
      </c>
      <c r="G192" s="48">
        <v>0</v>
      </c>
      <c r="H192" s="48">
        <v>0</v>
      </c>
      <c r="I192" s="61">
        <f t="shared" si="5"/>
        <v>0</v>
      </c>
      <c r="J192" s="48"/>
      <c r="K192" s="48" t="s">
        <v>52</v>
      </c>
      <c r="L192" s="50"/>
    </row>
    <row r="193" s="36" customFormat="1" ht="36" customHeight="1" spans="1:12">
      <c r="A193" s="48">
        <v>185</v>
      </c>
      <c r="B193" s="49" t="s">
        <v>1042</v>
      </c>
      <c r="C193" s="48">
        <v>1000</v>
      </c>
      <c r="D193" s="48">
        <v>100</v>
      </c>
      <c r="E193" s="54">
        <v>12</v>
      </c>
      <c r="F193" s="54" t="s">
        <v>46</v>
      </c>
      <c r="G193" s="48">
        <v>0</v>
      </c>
      <c r="H193" s="48">
        <v>0</v>
      </c>
      <c r="I193" s="61">
        <f t="shared" si="5"/>
        <v>0</v>
      </c>
      <c r="J193" s="48"/>
      <c r="K193" s="48" t="s">
        <v>52</v>
      </c>
      <c r="L193" s="50"/>
    </row>
    <row r="194" s="36" customFormat="1" ht="30" customHeight="1" spans="1:12">
      <c r="A194" s="46" t="s">
        <v>1043</v>
      </c>
      <c r="B194" s="47"/>
      <c r="C194" s="45">
        <f>SUM(C195:C208)</f>
        <v>2057497</v>
      </c>
      <c r="D194" s="45">
        <f>SUM(D195:D208)</f>
        <v>26400</v>
      </c>
      <c r="E194" s="45"/>
      <c r="F194" s="45"/>
      <c r="G194" s="45">
        <f>SUM(G195:G208)</f>
        <v>2778</v>
      </c>
      <c r="H194" s="45">
        <f>SUM(H195:H208)</f>
        <v>23721</v>
      </c>
      <c r="I194" s="59">
        <f t="shared" si="5"/>
        <v>89.8522727272727</v>
      </c>
      <c r="J194" s="45"/>
      <c r="K194" s="48"/>
      <c r="L194" s="50"/>
    </row>
    <row r="195" s="36" customFormat="1" ht="32.1" customHeight="1" spans="1:12">
      <c r="A195" s="48">
        <v>186</v>
      </c>
      <c r="B195" s="49" t="s">
        <v>1044</v>
      </c>
      <c r="C195" s="48">
        <v>30000</v>
      </c>
      <c r="D195" s="48">
        <v>0</v>
      </c>
      <c r="E195" s="54" t="s">
        <v>46</v>
      </c>
      <c r="F195" s="54" t="s">
        <v>46</v>
      </c>
      <c r="G195" s="50">
        <v>0</v>
      </c>
      <c r="H195" s="50">
        <v>0</v>
      </c>
      <c r="I195" s="61">
        <v>0</v>
      </c>
      <c r="J195" s="48"/>
      <c r="K195" s="48" t="s">
        <v>840</v>
      </c>
      <c r="L195" s="50" t="s">
        <v>206</v>
      </c>
    </row>
    <row r="196" s="36" customFormat="1" ht="36" customHeight="1" spans="1:12">
      <c r="A196" s="48">
        <v>187</v>
      </c>
      <c r="B196" s="49" t="s">
        <v>1045</v>
      </c>
      <c r="C196" s="48">
        <v>50000</v>
      </c>
      <c r="D196" s="51">
        <v>0</v>
      </c>
      <c r="E196" s="54" t="s">
        <v>46</v>
      </c>
      <c r="F196" s="54" t="s">
        <v>46</v>
      </c>
      <c r="G196" s="50">
        <v>0</v>
      </c>
      <c r="H196" s="50">
        <v>0</v>
      </c>
      <c r="I196" s="61">
        <v>0</v>
      </c>
      <c r="J196" s="48"/>
      <c r="K196" s="48" t="s">
        <v>840</v>
      </c>
      <c r="L196" s="50" t="s">
        <v>206</v>
      </c>
    </row>
    <row r="197" ht="36" customHeight="1" spans="1:12">
      <c r="A197" s="48">
        <v>188</v>
      </c>
      <c r="B197" s="49" t="s">
        <v>1046</v>
      </c>
      <c r="C197" s="48">
        <v>50000</v>
      </c>
      <c r="D197" s="48">
        <v>5000</v>
      </c>
      <c r="E197" s="48" t="s">
        <v>46</v>
      </c>
      <c r="F197" s="48" t="s">
        <v>46</v>
      </c>
      <c r="G197" s="50">
        <v>530</v>
      </c>
      <c r="H197" s="50">
        <v>3765</v>
      </c>
      <c r="I197" s="61">
        <f t="shared" si="5"/>
        <v>75.3</v>
      </c>
      <c r="J197" s="48" t="s">
        <v>974</v>
      </c>
      <c r="K197" s="48" t="s">
        <v>473</v>
      </c>
      <c r="L197" s="48" t="s">
        <v>206</v>
      </c>
    </row>
    <row r="198" ht="36" customHeight="1" spans="1:12">
      <c r="A198" s="48">
        <v>189</v>
      </c>
      <c r="B198" s="49" t="s">
        <v>1047</v>
      </c>
      <c r="C198" s="50">
        <v>9300</v>
      </c>
      <c r="D198" s="50">
        <v>800</v>
      </c>
      <c r="E198" s="51" t="s">
        <v>46</v>
      </c>
      <c r="F198" s="51" t="s">
        <v>46</v>
      </c>
      <c r="G198" s="50">
        <v>20</v>
      </c>
      <c r="H198" s="50">
        <v>835</v>
      </c>
      <c r="I198" s="61">
        <f t="shared" si="5"/>
        <v>104.375</v>
      </c>
      <c r="J198" s="50" t="s">
        <v>1005</v>
      </c>
      <c r="K198" s="50" t="s">
        <v>36</v>
      </c>
      <c r="L198" s="50"/>
    </row>
    <row r="199" ht="30" customHeight="1" spans="1:12">
      <c r="A199" s="48">
        <v>190</v>
      </c>
      <c r="B199" s="49" t="s">
        <v>1048</v>
      </c>
      <c r="C199" s="50">
        <v>35000</v>
      </c>
      <c r="D199" s="50">
        <v>500</v>
      </c>
      <c r="E199" s="51" t="s">
        <v>46</v>
      </c>
      <c r="F199" s="51" t="s">
        <v>46</v>
      </c>
      <c r="G199" s="50">
        <v>0</v>
      </c>
      <c r="H199" s="50">
        <v>200</v>
      </c>
      <c r="I199" s="61">
        <f t="shared" si="5"/>
        <v>40</v>
      </c>
      <c r="J199" s="50"/>
      <c r="K199" s="50" t="s">
        <v>36</v>
      </c>
      <c r="L199" s="50"/>
    </row>
    <row r="200" ht="36" customHeight="1" spans="1:12">
      <c r="A200" s="48">
        <v>191</v>
      </c>
      <c r="B200" s="49" t="s">
        <v>1049</v>
      </c>
      <c r="C200" s="50">
        <v>20000</v>
      </c>
      <c r="D200" s="50">
        <v>1000</v>
      </c>
      <c r="E200" s="51" t="s">
        <v>46</v>
      </c>
      <c r="F200" s="51" t="s">
        <v>46</v>
      </c>
      <c r="G200" s="50">
        <v>205</v>
      </c>
      <c r="H200" s="50">
        <v>868</v>
      </c>
      <c r="I200" s="61">
        <f t="shared" si="5"/>
        <v>86.8</v>
      </c>
      <c r="J200" s="50" t="s">
        <v>1005</v>
      </c>
      <c r="K200" s="50" t="s">
        <v>36</v>
      </c>
      <c r="L200" s="50"/>
    </row>
    <row r="201" ht="36" customHeight="1" spans="1:12">
      <c r="A201" s="48">
        <v>192</v>
      </c>
      <c r="B201" s="49" t="s">
        <v>1050</v>
      </c>
      <c r="C201" s="50">
        <v>13100</v>
      </c>
      <c r="D201" s="50">
        <v>700</v>
      </c>
      <c r="E201" s="51" t="s">
        <v>46</v>
      </c>
      <c r="F201" s="51" t="s">
        <v>46</v>
      </c>
      <c r="G201" s="50">
        <v>20</v>
      </c>
      <c r="H201" s="50">
        <v>940</v>
      </c>
      <c r="I201" s="61">
        <f t="shared" ref="I201:I208" si="6">H201/D201*100</f>
        <v>134.285714285714</v>
      </c>
      <c r="J201" s="50" t="s">
        <v>1005</v>
      </c>
      <c r="K201" s="50" t="s">
        <v>36</v>
      </c>
      <c r="L201" s="50"/>
    </row>
    <row r="202" ht="35.25" customHeight="1" spans="1:12">
      <c r="A202" s="48">
        <v>193</v>
      </c>
      <c r="B202" s="49" t="s">
        <v>1051</v>
      </c>
      <c r="C202" s="50">
        <v>49500</v>
      </c>
      <c r="D202" s="50">
        <v>1200</v>
      </c>
      <c r="E202" s="51" t="s">
        <v>46</v>
      </c>
      <c r="F202" s="51" t="s">
        <v>46</v>
      </c>
      <c r="G202" s="50">
        <v>203</v>
      </c>
      <c r="H202" s="50">
        <v>903</v>
      </c>
      <c r="I202" s="61">
        <f t="shared" si="6"/>
        <v>75.25</v>
      </c>
      <c r="J202" s="50" t="s">
        <v>974</v>
      </c>
      <c r="K202" s="50" t="s">
        <v>36</v>
      </c>
      <c r="L202" s="50"/>
    </row>
    <row r="203" ht="36" customHeight="1" spans="1:12">
      <c r="A203" s="48">
        <v>194</v>
      </c>
      <c r="B203" s="49" t="s">
        <v>1052</v>
      </c>
      <c r="C203" s="50">
        <v>350000</v>
      </c>
      <c r="D203" s="50">
        <v>5000</v>
      </c>
      <c r="E203" s="51" t="s">
        <v>46</v>
      </c>
      <c r="F203" s="51" t="s">
        <v>46</v>
      </c>
      <c r="G203" s="50">
        <v>500</v>
      </c>
      <c r="H203" s="50">
        <v>4500</v>
      </c>
      <c r="I203" s="61">
        <f t="shared" si="6"/>
        <v>90</v>
      </c>
      <c r="J203" s="50"/>
      <c r="K203" s="50" t="s">
        <v>37</v>
      </c>
      <c r="L203" s="50"/>
    </row>
    <row r="204" ht="47.25" customHeight="1" spans="1:12">
      <c r="A204" s="48">
        <v>195</v>
      </c>
      <c r="B204" s="49" t="s">
        <v>1053</v>
      </c>
      <c r="C204" s="50">
        <v>250000</v>
      </c>
      <c r="D204" s="50">
        <v>10000</v>
      </c>
      <c r="E204" s="51" t="s">
        <v>46</v>
      </c>
      <c r="F204" s="51" t="s">
        <v>46</v>
      </c>
      <c r="G204" s="50">
        <v>1000</v>
      </c>
      <c r="H204" s="50">
        <v>9650</v>
      </c>
      <c r="I204" s="61">
        <f t="shared" si="6"/>
        <v>96.5</v>
      </c>
      <c r="J204" s="50"/>
      <c r="K204" s="50" t="s">
        <v>37</v>
      </c>
      <c r="L204" s="50"/>
    </row>
    <row r="205" ht="47.25" customHeight="1" spans="1:12">
      <c r="A205" s="48">
        <v>196</v>
      </c>
      <c r="B205" s="49" t="s">
        <v>1054</v>
      </c>
      <c r="C205" s="50">
        <v>37000</v>
      </c>
      <c r="D205" s="50">
        <v>2000</v>
      </c>
      <c r="E205" s="51" t="s">
        <v>46</v>
      </c>
      <c r="F205" s="51" t="s">
        <v>46</v>
      </c>
      <c r="G205" s="50">
        <v>300</v>
      </c>
      <c r="H205" s="50">
        <v>2000</v>
      </c>
      <c r="I205" s="61">
        <f t="shared" si="6"/>
        <v>100</v>
      </c>
      <c r="J205" s="50"/>
      <c r="K205" s="50" t="s">
        <v>37</v>
      </c>
      <c r="L205" s="50"/>
    </row>
    <row r="206" ht="36" customHeight="1" spans="1:12">
      <c r="A206" s="48">
        <v>197</v>
      </c>
      <c r="B206" s="49" t="s">
        <v>1055</v>
      </c>
      <c r="C206" s="50">
        <v>1050000</v>
      </c>
      <c r="D206" s="50">
        <v>0</v>
      </c>
      <c r="E206" s="51" t="s">
        <v>46</v>
      </c>
      <c r="F206" s="51" t="s">
        <v>46</v>
      </c>
      <c r="G206" s="50">
        <v>0</v>
      </c>
      <c r="H206" s="50">
        <v>0</v>
      </c>
      <c r="I206" s="61">
        <v>0</v>
      </c>
      <c r="J206" s="51"/>
      <c r="K206" s="50" t="s">
        <v>38</v>
      </c>
      <c r="L206" s="50" t="s">
        <v>206</v>
      </c>
    </row>
    <row r="207" ht="36" customHeight="1" spans="1:12">
      <c r="A207" s="48">
        <v>198</v>
      </c>
      <c r="B207" s="49" t="s">
        <v>1056</v>
      </c>
      <c r="C207" s="50">
        <v>78597</v>
      </c>
      <c r="D207" s="50">
        <v>100</v>
      </c>
      <c r="E207" s="51" t="s">
        <v>46</v>
      </c>
      <c r="F207" s="51" t="s">
        <v>46</v>
      </c>
      <c r="G207" s="51">
        <v>0</v>
      </c>
      <c r="H207" s="51">
        <v>30</v>
      </c>
      <c r="I207" s="61">
        <f t="shared" si="6"/>
        <v>30</v>
      </c>
      <c r="J207" s="51"/>
      <c r="K207" s="50" t="s">
        <v>336</v>
      </c>
      <c r="L207" s="50" t="s">
        <v>206</v>
      </c>
    </row>
    <row r="208" ht="36" customHeight="1" spans="1:12">
      <c r="A208" s="48">
        <v>199</v>
      </c>
      <c r="B208" s="49" t="s">
        <v>1057</v>
      </c>
      <c r="C208" s="50">
        <v>35000</v>
      </c>
      <c r="D208" s="50">
        <v>100</v>
      </c>
      <c r="E208" s="51" t="s">
        <v>46</v>
      </c>
      <c r="F208" s="51" t="s">
        <v>46</v>
      </c>
      <c r="G208" s="51">
        <v>0</v>
      </c>
      <c r="H208" s="51">
        <v>30</v>
      </c>
      <c r="I208" s="61">
        <f t="shared" si="6"/>
        <v>30</v>
      </c>
      <c r="J208" s="51"/>
      <c r="K208" s="50" t="s">
        <v>336</v>
      </c>
      <c r="L208" s="50" t="s">
        <v>206</v>
      </c>
    </row>
    <row r="209" s="24" customFormat="1" spans="5:10">
      <c r="E209" s="55"/>
      <c r="F209" s="55"/>
      <c r="G209" s="55"/>
      <c r="H209" s="55"/>
      <c r="I209" s="55"/>
      <c r="J209" s="55"/>
    </row>
    <row r="210" s="24" customFormat="1" spans="5:10">
      <c r="E210" s="55"/>
      <c r="F210" s="55"/>
      <c r="G210" s="55"/>
      <c r="H210" s="55"/>
      <c r="I210" s="55"/>
      <c r="J210" s="55"/>
    </row>
    <row r="211" s="24" customFormat="1" spans="5:10">
      <c r="E211" s="55"/>
      <c r="F211" s="55"/>
      <c r="G211" s="55"/>
      <c r="H211" s="55"/>
      <c r="I211" s="55"/>
      <c r="J211" s="55"/>
    </row>
    <row r="212" s="24" customFormat="1" spans="5:10">
      <c r="E212" s="55"/>
      <c r="F212" s="55"/>
      <c r="G212" s="55"/>
      <c r="H212" s="55"/>
      <c r="I212" s="55"/>
      <c r="J212" s="55"/>
    </row>
    <row r="213" s="24" customFormat="1" spans="5:10">
      <c r="E213" s="55"/>
      <c r="F213" s="55"/>
      <c r="G213" s="55"/>
      <c r="H213" s="55"/>
      <c r="I213" s="55"/>
      <c r="J213" s="55"/>
    </row>
    <row r="214" s="24" customFormat="1" spans="5:10">
      <c r="E214" s="55"/>
      <c r="F214" s="55"/>
      <c r="G214" s="55"/>
      <c r="H214" s="55"/>
      <c r="I214" s="55"/>
      <c r="J214" s="55"/>
    </row>
    <row r="215" s="24" customFormat="1" spans="5:10">
      <c r="E215" s="55"/>
      <c r="F215" s="55"/>
      <c r="G215" s="55"/>
      <c r="H215" s="55"/>
      <c r="I215" s="55"/>
      <c r="J215" s="55"/>
    </row>
    <row r="216" s="24" customFormat="1" spans="5:10">
      <c r="E216" s="55"/>
      <c r="F216" s="55"/>
      <c r="G216" s="55"/>
      <c r="H216" s="55"/>
      <c r="I216" s="55"/>
      <c r="J216" s="55"/>
    </row>
    <row r="217" s="24" customFormat="1" spans="5:10">
      <c r="E217" s="55"/>
      <c r="F217" s="55"/>
      <c r="G217" s="55"/>
      <c r="H217" s="55"/>
      <c r="I217" s="55"/>
      <c r="J217" s="55"/>
    </row>
    <row r="218" s="24" customFormat="1" spans="5:10">
      <c r="E218" s="55"/>
      <c r="F218" s="55"/>
      <c r="G218" s="55"/>
      <c r="H218" s="55"/>
      <c r="I218" s="55"/>
      <c r="J218" s="55"/>
    </row>
    <row r="219" s="24" customFormat="1" spans="5:10">
      <c r="E219" s="55"/>
      <c r="F219" s="55"/>
      <c r="G219" s="55"/>
      <c r="H219" s="55"/>
      <c r="I219" s="55"/>
      <c r="J219" s="55"/>
    </row>
    <row r="220" s="24" customFormat="1" spans="5:10">
      <c r="E220" s="55"/>
      <c r="F220" s="55"/>
      <c r="G220" s="55"/>
      <c r="H220" s="55"/>
      <c r="I220" s="55"/>
      <c r="J220" s="55"/>
    </row>
    <row r="221" s="24" customFormat="1" spans="5:10">
      <c r="E221" s="55"/>
      <c r="F221" s="55"/>
      <c r="G221" s="55"/>
      <c r="H221" s="55"/>
      <c r="I221" s="55"/>
      <c r="J221" s="55"/>
    </row>
    <row r="222" s="24" customFormat="1" spans="5:10">
      <c r="E222" s="55"/>
      <c r="F222" s="55"/>
      <c r="G222" s="55"/>
      <c r="H222" s="55"/>
      <c r="I222" s="55"/>
      <c r="J222" s="55"/>
    </row>
    <row r="223" s="24" customFormat="1" spans="5:10">
      <c r="E223" s="55"/>
      <c r="F223" s="55"/>
      <c r="G223" s="55"/>
      <c r="H223" s="55"/>
      <c r="I223" s="55"/>
      <c r="J223" s="55"/>
    </row>
    <row r="224" s="24" customFormat="1" spans="5:10">
      <c r="E224" s="55"/>
      <c r="F224" s="55"/>
      <c r="G224" s="55"/>
      <c r="H224" s="55"/>
      <c r="I224" s="55"/>
      <c r="J224" s="55"/>
    </row>
    <row r="225" s="24" customFormat="1" spans="5:10">
      <c r="E225" s="55"/>
      <c r="F225" s="55"/>
      <c r="G225" s="55"/>
      <c r="H225" s="55"/>
      <c r="I225" s="55"/>
      <c r="J225" s="55"/>
    </row>
    <row r="226" s="24" customFormat="1" spans="5:10">
      <c r="E226" s="55"/>
      <c r="F226" s="55"/>
      <c r="G226" s="55"/>
      <c r="H226" s="55"/>
      <c r="I226" s="55"/>
      <c r="J226" s="55"/>
    </row>
    <row r="227" s="24" customFormat="1" spans="5:10">
      <c r="E227" s="55"/>
      <c r="F227" s="55"/>
      <c r="G227" s="55"/>
      <c r="H227" s="55"/>
      <c r="I227" s="55"/>
      <c r="J227" s="55"/>
    </row>
    <row r="228" s="24" customFormat="1" spans="5:10">
      <c r="E228" s="55"/>
      <c r="F228" s="55"/>
      <c r="G228" s="55"/>
      <c r="H228" s="55"/>
      <c r="I228" s="55"/>
      <c r="J228" s="55"/>
    </row>
    <row r="229" s="24" customFormat="1" spans="5:10">
      <c r="E229" s="55"/>
      <c r="F229" s="55"/>
      <c r="G229" s="55"/>
      <c r="H229" s="55"/>
      <c r="I229" s="55"/>
      <c r="J229" s="55"/>
    </row>
    <row r="230" s="24" customFormat="1" spans="5:10">
      <c r="E230" s="55"/>
      <c r="F230" s="55"/>
      <c r="G230" s="55"/>
      <c r="H230" s="55"/>
      <c r="I230" s="55"/>
      <c r="J230" s="55"/>
    </row>
    <row r="231" s="24" customFormat="1" spans="5:10">
      <c r="E231" s="55"/>
      <c r="F231" s="55"/>
      <c r="G231" s="55"/>
      <c r="H231" s="55"/>
      <c r="I231" s="55"/>
      <c r="J231" s="55"/>
    </row>
    <row r="232" s="24" customFormat="1" spans="5:10">
      <c r="E232" s="55"/>
      <c r="F232" s="55"/>
      <c r="G232" s="55"/>
      <c r="H232" s="55"/>
      <c r="I232" s="55"/>
      <c r="J232" s="55"/>
    </row>
    <row r="233" s="24" customFormat="1" spans="5:10">
      <c r="E233" s="55"/>
      <c r="F233" s="55"/>
      <c r="G233" s="55"/>
      <c r="H233" s="55"/>
      <c r="I233" s="55"/>
      <c r="J233" s="55"/>
    </row>
    <row r="234" s="24" customFormat="1" spans="5:10">
      <c r="E234" s="55"/>
      <c r="F234" s="55"/>
      <c r="G234" s="55"/>
      <c r="H234" s="55"/>
      <c r="I234" s="55"/>
      <c r="J234" s="55"/>
    </row>
    <row r="235" s="24" customFormat="1" spans="5:10">
      <c r="E235" s="55"/>
      <c r="F235" s="55"/>
      <c r="G235" s="55"/>
      <c r="H235" s="55"/>
      <c r="I235" s="55"/>
      <c r="J235" s="55"/>
    </row>
    <row r="236" s="24" customFormat="1" spans="5:10">
      <c r="E236" s="55"/>
      <c r="F236" s="55"/>
      <c r="G236" s="55"/>
      <c r="H236" s="55"/>
      <c r="I236" s="55"/>
      <c r="J236" s="55"/>
    </row>
    <row r="237" s="24" customFormat="1" spans="5:10">
      <c r="E237" s="55"/>
      <c r="F237" s="55"/>
      <c r="G237" s="55"/>
      <c r="H237" s="55"/>
      <c r="I237" s="55"/>
      <c r="J237" s="55"/>
    </row>
    <row r="238" s="24" customFormat="1" spans="5:10">
      <c r="E238" s="38"/>
      <c r="F238" s="38"/>
      <c r="G238" s="55"/>
      <c r="H238" s="55"/>
      <c r="I238" s="55"/>
      <c r="J238" s="38"/>
    </row>
  </sheetData>
  <autoFilter ref="A5:L208">
    <sortState ref="A5:L208">
      <sortCondition ref="K7"/>
    </sortState>
    <extLst/>
  </autoFilter>
  <mergeCells count="18">
    <mergeCell ref="A1:L1"/>
    <mergeCell ref="D3:F3"/>
    <mergeCell ref="G3:I3"/>
    <mergeCell ref="E4:F4"/>
    <mergeCell ref="A6:B6"/>
    <mergeCell ref="A7:B7"/>
    <mergeCell ref="A120:B120"/>
    <mergeCell ref="A194:B194"/>
    <mergeCell ref="A3:A5"/>
    <mergeCell ref="B3:B5"/>
    <mergeCell ref="C3:C5"/>
    <mergeCell ref="D4:D5"/>
    <mergeCell ref="G4:G5"/>
    <mergeCell ref="H4:H5"/>
    <mergeCell ref="I4:I5"/>
    <mergeCell ref="J3:J5"/>
    <mergeCell ref="K3:K5"/>
    <mergeCell ref="L3:L5"/>
  </mergeCells>
  <dataValidations count="1">
    <dataValidation type="list" allowBlank="1" showInputMessage="1" showErrorMessage="1" sqref="F19 E119:F119 E9:E10 E12:E13 F9:F14 F16:F17 F115:F117">
      <formula1>"1,2,3,4,5,6,7,8,9,10,11,12,无"</formula1>
    </dataValidation>
  </dataValidations>
  <printOptions horizontalCentered="1"/>
  <pageMargins left="0.31496062992126" right="0.31496062992126" top="0.590551181102362" bottom="0.590551181102362" header="0.31496062992126" footer="0.31496062992126"/>
  <pageSetup paperSize="9" scale="73" fitToHeight="0" orientation="landscape" useFirstPageNumber="1"/>
  <headerFooter alignWithMargins="0">
    <oddFooter>&amp;C第 &amp;P 页，共 &amp;N 页</oddFooter>
  </headerFooter>
  <ignoredErrors>
    <ignoredError sqref="G6:H7" formula="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4"/>
  <sheetViews>
    <sheetView topLeftCell="A4" workbookViewId="0">
      <selection activeCell="K7" sqref="K7"/>
    </sheetView>
  </sheetViews>
  <sheetFormatPr defaultColWidth="8.75" defaultRowHeight="13.5"/>
  <cols>
    <col min="1" max="1" width="18.5" style="182" customWidth="1"/>
    <col min="2" max="2" width="6.25" style="181" customWidth="1"/>
    <col min="3" max="3" width="7.5" style="181" customWidth="1"/>
    <col min="4" max="4" width="7.5" style="181" hidden="1" customWidth="1"/>
    <col min="5" max="5" width="9.75" style="181" customWidth="1"/>
    <col min="6" max="6" width="7.875" style="181" hidden="1" customWidth="1"/>
    <col min="7" max="7" width="9" style="182" customWidth="1"/>
    <col min="8" max="8" width="7.5" style="182" customWidth="1"/>
    <col min="9" max="9" width="6.25" style="181" customWidth="1"/>
    <col min="10" max="10" width="7.5" style="181" customWidth="1"/>
    <col min="11" max="11" width="9.75" style="181" customWidth="1"/>
    <col min="12" max="13" width="7.5" style="182" customWidth="1"/>
    <col min="14" max="14" width="6.25" style="181" customWidth="1"/>
    <col min="15" max="15" width="7.5" style="181" customWidth="1"/>
    <col min="16" max="16" width="9.75" style="181" customWidth="1"/>
    <col min="17" max="18" width="7.5" style="182" customWidth="1"/>
    <col min="19" max="19" width="7.25" style="182" customWidth="1"/>
    <col min="20" max="30" width="9" style="182" customWidth="1"/>
    <col min="31" max="16384" width="8.75" style="182"/>
  </cols>
  <sheetData>
    <row r="1" ht="9" customHeight="1" spans="1:1">
      <c r="A1" s="183"/>
    </row>
    <row r="2" ht="24.75" customHeight="1" spans="1:19">
      <c r="A2" s="184" t="s">
        <v>1058</v>
      </c>
      <c r="B2" s="184"/>
      <c r="C2" s="184"/>
      <c r="D2" s="184"/>
      <c r="E2" s="184"/>
      <c r="F2" s="184"/>
      <c r="G2" s="184"/>
      <c r="H2" s="184"/>
      <c r="I2" s="184"/>
      <c r="J2" s="184"/>
      <c r="K2" s="184"/>
      <c r="L2" s="184"/>
      <c r="M2" s="184"/>
      <c r="N2" s="184"/>
      <c r="O2" s="184"/>
      <c r="P2" s="184"/>
      <c r="Q2" s="184"/>
      <c r="R2" s="184"/>
      <c r="S2" s="184"/>
    </row>
    <row r="3" ht="22.5" customHeight="1" spans="1:19">
      <c r="A3" s="185" t="s">
        <v>1059</v>
      </c>
      <c r="B3" s="185"/>
      <c r="C3" s="185"/>
      <c r="D3" s="185"/>
      <c r="E3" s="185"/>
      <c r="F3" s="185"/>
      <c r="G3" s="185"/>
      <c r="H3" s="185"/>
      <c r="I3" s="185"/>
      <c r="J3" s="185"/>
      <c r="K3" s="185"/>
      <c r="L3" s="185"/>
      <c r="M3" s="185"/>
      <c r="N3" s="185"/>
      <c r="O3" s="185"/>
      <c r="P3" s="185"/>
      <c r="Q3" s="185"/>
      <c r="R3" s="185"/>
      <c r="S3" s="185"/>
    </row>
    <row r="4" s="181" customFormat="1" ht="24.75" customHeight="1" spans="1:19">
      <c r="A4" s="186" t="s">
        <v>1060</v>
      </c>
      <c r="B4" s="187" t="s">
        <v>1061</v>
      </c>
      <c r="C4" s="188"/>
      <c r="D4" s="188"/>
      <c r="E4" s="188"/>
      <c r="F4" s="188"/>
      <c r="G4" s="188"/>
      <c r="H4" s="188"/>
      <c r="I4" s="194"/>
      <c r="J4" s="194"/>
      <c r="K4" s="194"/>
      <c r="L4" s="192"/>
      <c r="M4" s="192"/>
      <c r="N4" s="192"/>
      <c r="O4" s="192"/>
      <c r="P4" s="192"/>
      <c r="Q4" s="192"/>
      <c r="R4" s="192"/>
      <c r="S4" s="186" t="s">
        <v>158</v>
      </c>
    </row>
    <row r="5" s="181" customFormat="1" ht="18" customHeight="1" spans="1:19">
      <c r="A5" s="189"/>
      <c r="B5" s="190"/>
      <c r="C5" s="191"/>
      <c r="D5" s="191"/>
      <c r="E5" s="191"/>
      <c r="F5" s="191"/>
      <c r="G5" s="191"/>
      <c r="H5" s="191"/>
      <c r="I5" s="192" t="s">
        <v>1062</v>
      </c>
      <c r="J5" s="192"/>
      <c r="K5" s="192"/>
      <c r="L5" s="192"/>
      <c r="M5" s="193"/>
      <c r="N5" s="194"/>
      <c r="O5" s="194"/>
      <c r="P5" s="194"/>
      <c r="Q5" s="192"/>
      <c r="R5" s="192"/>
      <c r="S5" s="189"/>
    </row>
    <row r="6" s="181" customFormat="1" ht="24" customHeight="1" spans="1:19">
      <c r="A6" s="189"/>
      <c r="B6" s="192" t="s">
        <v>7</v>
      </c>
      <c r="C6" s="193" t="s">
        <v>1063</v>
      </c>
      <c r="D6" s="194"/>
      <c r="E6" s="193" t="s">
        <v>1064</v>
      </c>
      <c r="F6" s="194"/>
      <c r="G6" s="192" t="s">
        <v>1065</v>
      </c>
      <c r="H6" s="186" t="s">
        <v>1066</v>
      </c>
      <c r="I6" s="192"/>
      <c r="J6" s="192"/>
      <c r="K6" s="192"/>
      <c r="L6" s="192"/>
      <c r="M6" s="192"/>
      <c r="N6" s="192" t="s">
        <v>1067</v>
      </c>
      <c r="O6" s="192"/>
      <c r="P6" s="192"/>
      <c r="Q6" s="192"/>
      <c r="R6" s="192"/>
      <c r="S6" s="189"/>
    </row>
    <row r="7" s="181" customFormat="1" ht="45" customHeight="1" spans="1:19">
      <c r="A7" s="195"/>
      <c r="B7" s="192"/>
      <c r="C7" s="192"/>
      <c r="D7" s="192" t="s">
        <v>1068</v>
      </c>
      <c r="E7" s="192"/>
      <c r="F7" s="192" t="s">
        <v>1069</v>
      </c>
      <c r="G7" s="192"/>
      <c r="H7" s="195"/>
      <c r="I7" s="192" t="s">
        <v>7</v>
      </c>
      <c r="J7" s="192" t="s">
        <v>1063</v>
      </c>
      <c r="K7" s="192" t="s">
        <v>1064</v>
      </c>
      <c r="L7" s="192" t="s">
        <v>1065</v>
      </c>
      <c r="M7" s="192" t="s">
        <v>1070</v>
      </c>
      <c r="N7" s="192" t="s">
        <v>7</v>
      </c>
      <c r="O7" s="192" t="s">
        <v>1063</v>
      </c>
      <c r="P7" s="192" t="s">
        <v>1064</v>
      </c>
      <c r="Q7" s="192" t="s">
        <v>1065</v>
      </c>
      <c r="R7" s="192" t="s">
        <v>1070</v>
      </c>
      <c r="S7" s="195"/>
    </row>
    <row r="8" ht="43.5" customHeight="1" spans="1:19">
      <c r="A8" s="192" t="s">
        <v>1071</v>
      </c>
      <c r="B8" s="143">
        <f t="shared" ref="B8:R8" si="0">SUM(B9:B14)</f>
        <v>120</v>
      </c>
      <c r="C8" s="143">
        <f t="shared" si="0"/>
        <v>16</v>
      </c>
      <c r="D8" s="143">
        <f t="shared" si="0"/>
        <v>0</v>
      </c>
      <c r="E8" s="143">
        <f t="shared" si="0"/>
        <v>59</v>
      </c>
      <c r="F8" s="143">
        <f t="shared" si="0"/>
        <v>24</v>
      </c>
      <c r="G8" s="196">
        <f t="shared" si="0"/>
        <v>634.6616</v>
      </c>
      <c r="H8" s="143">
        <f t="shared" si="0"/>
        <v>123.4927</v>
      </c>
      <c r="I8" s="143">
        <f t="shared" si="0"/>
        <v>61</v>
      </c>
      <c r="J8" s="143">
        <f t="shared" si="0"/>
        <v>8</v>
      </c>
      <c r="K8" s="143">
        <f t="shared" si="0"/>
        <v>23</v>
      </c>
      <c r="L8" s="143">
        <f t="shared" si="0"/>
        <v>502.2319</v>
      </c>
      <c r="M8" s="143">
        <f t="shared" si="0"/>
        <v>89.76</v>
      </c>
      <c r="N8" s="143">
        <f t="shared" si="0"/>
        <v>17</v>
      </c>
      <c r="O8" s="143">
        <f t="shared" si="0"/>
        <v>3</v>
      </c>
      <c r="P8" s="143">
        <f t="shared" si="0"/>
        <v>3</v>
      </c>
      <c r="Q8" s="143">
        <f t="shared" si="0"/>
        <v>251.9612</v>
      </c>
      <c r="R8" s="143">
        <f t="shared" si="0"/>
        <v>40.7</v>
      </c>
      <c r="S8" s="205"/>
    </row>
    <row r="9" ht="43.5" customHeight="1" spans="1:19">
      <c r="A9" s="197" t="s">
        <v>16</v>
      </c>
      <c r="B9" s="198">
        <v>18</v>
      </c>
      <c r="C9" s="199">
        <v>1</v>
      </c>
      <c r="D9" s="199"/>
      <c r="E9" s="199">
        <v>3</v>
      </c>
      <c r="F9" s="199">
        <v>0</v>
      </c>
      <c r="G9" s="200">
        <v>57.2035</v>
      </c>
      <c r="H9" s="201">
        <v>13.55</v>
      </c>
      <c r="I9" s="204">
        <v>4</v>
      </c>
      <c r="J9" s="198">
        <v>1</v>
      </c>
      <c r="K9" s="198">
        <v>1</v>
      </c>
      <c r="L9" s="148">
        <v>29.3164</v>
      </c>
      <c r="M9" s="198">
        <v>6</v>
      </c>
      <c r="N9" s="136">
        <v>1</v>
      </c>
      <c r="O9" s="136"/>
      <c r="P9" s="136"/>
      <c r="Q9" s="149">
        <v>20.5188</v>
      </c>
      <c r="R9" s="136">
        <v>3.5</v>
      </c>
      <c r="S9" s="204" t="s">
        <v>1072</v>
      </c>
    </row>
    <row r="10" ht="43.5" customHeight="1" spans="1:19">
      <c r="A10" s="197" t="s">
        <v>17</v>
      </c>
      <c r="B10" s="198">
        <v>19</v>
      </c>
      <c r="C10" s="199">
        <v>4</v>
      </c>
      <c r="D10" s="199"/>
      <c r="E10" s="199">
        <v>12</v>
      </c>
      <c r="F10" s="199">
        <v>3</v>
      </c>
      <c r="G10" s="201">
        <v>32.4954</v>
      </c>
      <c r="H10" s="200">
        <v>12.6927</v>
      </c>
      <c r="I10" s="204">
        <v>10</v>
      </c>
      <c r="J10" s="198">
        <v>2</v>
      </c>
      <c r="K10" s="198">
        <v>5</v>
      </c>
      <c r="L10" s="148">
        <v>25.8827</v>
      </c>
      <c r="M10" s="198">
        <v>9.45</v>
      </c>
      <c r="N10" s="143"/>
      <c r="O10" s="143"/>
      <c r="P10" s="143"/>
      <c r="Q10" s="143"/>
      <c r="R10" s="143"/>
      <c r="S10" s="206" t="s">
        <v>687</v>
      </c>
    </row>
    <row r="11" ht="43.5" customHeight="1" spans="1:19">
      <c r="A11" s="197" t="s">
        <v>18</v>
      </c>
      <c r="B11" s="198">
        <v>16</v>
      </c>
      <c r="C11" s="199">
        <v>1</v>
      </c>
      <c r="D11" s="199"/>
      <c r="E11" s="199">
        <v>5</v>
      </c>
      <c r="F11" s="199">
        <v>1</v>
      </c>
      <c r="G11" s="200">
        <v>107.53</v>
      </c>
      <c r="H11" s="200">
        <v>24.1575</v>
      </c>
      <c r="I11" s="204">
        <v>9</v>
      </c>
      <c r="J11" s="198">
        <v>0</v>
      </c>
      <c r="K11" s="198">
        <v>4</v>
      </c>
      <c r="L11" s="148">
        <v>80.124</v>
      </c>
      <c r="M11" s="198">
        <v>18.6</v>
      </c>
      <c r="N11" s="143">
        <v>1</v>
      </c>
      <c r="O11" s="143"/>
      <c r="P11" s="143">
        <v>1</v>
      </c>
      <c r="Q11" s="143">
        <v>7.1</v>
      </c>
      <c r="R11" s="143">
        <v>0.5</v>
      </c>
      <c r="S11" s="204" t="s">
        <v>1073</v>
      </c>
    </row>
    <row r="12" ht="43.5" customHeight="1" spans="1:19">
      <c r="A12" s="197" t="s">
        <v>19</v>
      </c>
      <c r="B12" s="198">
        <v>37</v>
      </c>
      <c r="C12" s="199">
        <v>9</v>
      </c>
      <c r="D12" s="199"/>
      <c r="E12" s="199">
        <v>20</v>
      </c>
      <c r="F12" s="199">
        <v>10</v>
      </c>
      <c r="G12" s="200">
        <v>320.8478</v>
      </c>
      <c r="H12" s="200">
        <v>45.12</v>
      </c>
      <c r="I12" s="204">
        <v>25</v>
      </c>
      <c r="J12" s="198">
        <v>5</v>
      </c>
      <c r="K12" s="198">
        <v>5</v>
      </c>
      <c r="L12" s="148">
        <v>288.8944</v>
      </c>
      <c r="M12" s="198">
        <v>36.3</v>
      </c>
      <c r="N12" s="136">
        <v>13</v>
      </c>
      <c r="O12" s="136">
        <v>3</v>
      </c>
      <c r="P12" s="136">
        <v>2</v>
      </c>
      <c r="Q12" s="149">
        <v>187.1344</v>
      </c>
      <c r="R12" s="136">
        <v>30.2</v>
      </c>
      <c r="S12" s="204" t="s">
        <v>1074</v>
      </c>
    </row>
    <row r="13" ht="43.5" customHeight="1" spans="1:19">
      <c r="A13" s="197" t="s">
        <v>20</v>
      </c>
      <c r="B13" s="198">
        <v>16</v>
      </c>
      <c r="C13" s="199">
        <v>1</v>
      </c>
      <c r="D13" s="199"/>
      <c r="E13" s="199">
        <v>12</v>
      </c>
      <c r="F13" s="199">
        <v>8</v>
      </c>
      <c r="G13" s="202">
        <v>72.4005</v>
      </c>
      <c r="H13" s="200">
        <v>14.9775</v>
      </c>
      <c r="I13" s="204">
        <v>6</v>
      </c>
      <c r="J13" s="198">
        <v>0</v>
      </c>
      <c r="K13" s="198">
        <v>3</v>
      </c>
      <c r="L13" s="148">
        <v>45.55</v>
      </c>
      <c r="M13" s="198">
        <v>10.05</v>
      </c>
      <c r="N13" s="136">
        <v>1</v>
      </c>
      <c r="O13" s="136"/>
      <c r="P13" s="136"/>
      <c r="Q13" s="136">
        <v>30</v>
      </c>
      <c r="R13" s="136">
        <v>5</v>
      </c>
      <c r="S13" s="204" t="s">
        <v>1075</v>
      </c>
    </row>
    <row r="14" ht="43.5" customHeight="1" spans="1:19">
      <c r="A14" s="197" t="s">
        <v>21</v>
      </c>
      <c r="B14" s="198">
        <v>14</v>
      </c>
      <c r="C14" s="199"/>
      <c r="D14" s="199"/>
      <c r="E14" s="199">
        <v>7</v>
      </c>
      <c r="F14" s="199">
        <v>2</v>
      </c>
      <c r="G14" s="200">
        <v>44.1844</v>
      </c>
      <c r="H14" s="203">
        <v>12.995</v>
      </c>
      <c r="I14" s="204">
        <v>7</v>
      </c>
      <c r="J14" s="198">
        <v>0</v>
      </c>
      <c r="K14" s="198">
        <v>5</v>
      </c>
      <c r="L14" s="148">
        <v>32.4644</v>
      </c>
      <c r="M14" s="198">
        <v>9.36</v>
      </c>
      <c r="N14" s="136">
        <v>1</v>
      </c>
      <c r="O14" s="136"/>
      <c r="P14" s="136"/>
      <c r="Q14" s="149">
        <v>7.208</v>
      </c>
      <c r="R14" s="136">
        <v>1.5</v>
      </c>
      <c r="S14" s="204" t="s">
        <v>1076</v>
      </c>
    </row>
  </sheetData>
  <mergeCells count="14">
    <mergeCell ref="A2:S2"/>
    <mergeCell ref="A3:S3"/>
    <mergeCell ref="I4:R4"/>
    <mergeCell ref="N5:R5"/>
    <mergeCell ref="N6:R6"/>
    <mergeCell ref="A4:A7"/>
    <mergeCell ref="B6:B7"/>
    <mergeCell ref="C6:C7"/>
    <mergeCell ref="E6:E7"/>
    <mergeCell ref="G6:G7"/>
    <mergeCell ref="H6:H7"/>
    <mergeCell ref="S4:S7"/>
    <mergeCell ref="B4:H5"/>
    <mergeCell ref="I5:M6"/>
  </mergeCells>
  <printOptions horizontalCentered="1" verticalCentered="1"/>
  <pageMargins left="0.708661417322835" right="0.31496062992126" top="0.551181102362205" bottom="0.748031496062992" header="0.31496062992126" footer="0.31496062992126"/>
  <pageSetup paperSize="9" scale="89" firstPageNumber="5" fitToHeight="0" orientation="landscape" useFirstPageNumber="1"/>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30"/>
  <sheetViews>
    <sheetView workbookViewId="0">
      <selection activeCell="A2" sqref="A2:D2"/>
    </sheetView>
  </sheetViews>
  <sheetFormatPr defaultColWidth="9" defaultRowHeight="14.25" outlineLevelCol="3"/>
  <cols>
    <col min="1" max="1" width="5.625" style="150" customWidth="1"/>
    <col min="2" max="2" width="13" style="151" customWidth="1"/>
    <col min="3" max="3" width="11.75" style="150" customWidth="1"/>
    <col min="4" max="4" width="53.375" style="151" customWidth="1"/>
    <col min="5" max="5" width="20.875" style="151" customWidth="1"/>
    <col min="6" max="6" width="9" style="151"/>
    <col min="7" max="7" width="48" style="151" customWidth="1"/>
    <col min="8" max="16384" width="9" style="151"/>
  </cols>
  <sheetData>
    <row r="1" ht="20.25" spans="1:2">
      <c r="A1" s="153" t="s">
        <v>22</v>
      </c>
      <c r="B1" s="153"/>
    </row>
    <row r="2" ht="39" customHeight="1" spans="1:4">
      <c r="A2" s="154" t="s">
        <v>1077</v>
      </c>
      <c r="B2" s="154"/>
      <c r="C2" s="154"/>
      <c r="D2" s="154"/>
    </row>
    <row r="3" ht="24.75" customHeight="1" spans="1:4">
      <c r="A3" s="155" t="s">
        <v>24</v>
      </c>
      <c r="B3" s="156" t="s">
        <v>1078</v>
      </c>
      <c r="C3" s="155" t="s">
        <v>1079</v>
      </c>
      <c r="D3" s="155" t="s">
        <v>1080</v>
      </c>
    </row>
    <row r="4" ht="24" customHeight="1" spans="1:4">
      <c r="A4" s="157" t="s">
        <v>14</v>
      </c>
      <c r="B4" s="157"/>
      <c r="C4" s="157">
        <v>120</v>
      </c>
      <c r="D4" s="157"/>
    </row>
    <row r="5" ht="24" customHeight="1" spans="1:4">
      <c r="A5" s="164" t="s">
        <v>1081</v>
      </c>
      <c r="B5" s="165"/>
      <c r="C5" s="165"/>
      <c r="D5" s="166"/>
    </row>
    <row r="6" ht="25.5" customHeight="1" spans="1:4">
      <c r="A6" s="167">
        <v>1</v>
      </c>
      <c r="B6" s="159" t="s">
        <v>1082</v>
      </c>
      <c r="C6" s="157">
        <v>3</v>
      </c>
      <c r="D6" s="161" t="s">
        <v>68</v>
      </c>
    </row>
    <row r="7" ht="25.5" customHeight="1" spans="1:4">
      <c r="A7" s="167">
        <v>2</v>
      </c>
      <c r="B7" s="159"/>
      <c r="C7" s="157"/>
      <c r="D7" s="161" t="s">
        <v>196</v>
      </c>
    </row>
    <row r="8" ht="25.5" customHeight="1" spans="1:4">
      <c r="A8" s="167">
        <v>3</v>
      </c>
      <c r="B8" s="159"/>
      <c r="C8" s="157"/>
      <c r="D8" s="160" t="s">
        <v>208</v>
      </c>
    </row>
    <row r="9" ht="25.5" customHeight="1" spans="1:4">
      <c r="A9" s="167">
        <v>4</v>
      </c>
      <c r="B9" s="159" t="s">
        <v>88</v>
      </c>
      <c r="C9" s="157">
        <v>5</v>
      </c>
      <c r="D9" s="160" t="s">
        <v>219</v>
      </c>
    </row>
    <row r="10" ht="25.5" customHeight="1" spans="1:4">
      <c r="A10" s="167">
        <v>5</v>
      </c>
      <c r="B10" s="159"/>
      <c r="C10" s="157"/>
      <c r="D10" s="161" t="s">
        <v>231</v>
      </c>
    </row>
    <row r="11" ht="25.5" customHeight="1" spans="1:4">
      <c r="A11" s="167">
        <v>6</v>
      </c>
      <c r="B11" s="159"/>
      <c r="C11" s="157"/>
      <c r="D11" s="161" t="s">
        <v>237</v>
      </c>
    </row>
    <row r="12" ht="25.5" customHeight="1" spans="1:4">
      <c r="A12" s="167">
        <v>7</v>
      </c>
      <c r="B12" s="159"/>
      <c r="C12" s="157"/>
      <c r="D12" s="160" t="s">
        <v>265</v>
      </c>
    </row>
    <row r="13" ht="25.5" customHeight="1" spans="1:4">
      <c r="A13" s="167">
        <v>8</v>
      </c>
      <c r="B13" s="159"/>
      <c r="C13" s="157"/>
      <c r="D13" s="160" t="s">
        <v>937</v>
      </c>
    </row>
    <row r="14" ht="25.5" customHeight="1" spans="1:4">
      <c r="A14" s="167">
        <v>9</v>
      </c>
      <c r="B14" s="168" t="s">
        <v>100</v>
      </c>
      <c r="C14" s="169">
        <v>3</v>
      </c>
      <c r="D14" s="160" t="s">
        <v>244</v>
      </c>
    </row>
    <row r="15" ht="25.5" customHeight="1" spans="1:4">
      <c r="A15" s="167">
        <v>10</v>
      </c>
      <c r="B15" s="170"/>
      <c r="C15" s="171"/>
      <c r="D15" s="161" t="s">
        <v>251</v>
      </c>
    </row>
    <row r="16" ht="25.5" customHeight="1" spans="1:4">
      <c r="A16" s="167">
        <v>11</v>
      </c>
      <c r="B16" s="172"/>
      <c r="C16" s="173"/>
      <c r="D16" s="161" t="s">
        <v>258</v>
      </c>
    </row>
    <row r="17" ht="25.5" customHeight="1" spans="1:4">
      <c r="A17" s="167">
        <v>12</v>
      </c>
      <c r="B17" s="170" t="s">
        <v>205</v>
      </c>
      <c r="C17" s="171">
        <v>7</v>
      </c>
      <c r="D17" s="161" t="s">
        <v>96</v>
      </c>
    </row>
    <row r="18" ht="25.5" customHeight="1" spans="1:4">
      <c r="A18" s="167">
        <v>13</v>
      </c>
      <c r="B18" s="170"/>
      <c r="C18" s="171"/>
      <c r="D18" s="161" t="s">
        <v>695</v>
      </c>
    </row>
    <row r="19" ht="25.5" customHeight="1" spans="1:4">
      <c r="A19" s="167">
        <v>14</v>
      </c>
      <c r="B19" s="170"/>
      <c r="C19" s="171"/>
      <c r="D19" s="161" t="s">
        <v>1083</v>
      </c>
    </row>
    <row r="20" ht="25.5" customHeight="1" spans="1:4">
      <c r="A20" s="167">
        <v>15</v>
      </c>
      <c r="B20" s="170"/>
      <c r="C20" s="171"/>
      <c r="D20" s="161" t="s">
        <v>702</v>
      </c>
    </row>
    <row r="21" ht="25.5" customHeight="1" spans="1:4">
      <c r="A21" s="167">
        <v>16</v>
      </c>
      <c r="B21" s="170"/>
      <c r="C21" s="171"/>
      <c r="D21" s="161" t="s">
        <v>1084</v>
      </c>
    </row>
    <row r="22" ht="25.5" customHeight="1" spans="1:4">
      <c r="A22" s="167">
        <v>17</v>
      </c>
      <c r="B22" s="170"/>
      <c r="C22" s="171"/>
      <c r="D22" s="161" t="s">
        <v>1085</v>
      </c>
    </row>
    <row r="23" ht="25.5" customHeight="1" spans="1:4">
      <c r="A23" s="167">
        <v>18</v>
      </c>
      <c r="B23" s="170"/>
      <c r="C23" s="171"/>
      <c r="D23" s="161" t="s">
        <v>1086</v>
      </c>
    </row>
    <row r="24" ht="28.5" customHeight="1" spans="1:4">
      <c r="A24" s="164" t="s">
        <v>1087</v>
      </c>
      <c r="B24" s="165"/>
      <c r="C24" s="165"/>
      <c r="D24" s="166"/>
    </row>
    <row r="25" ht="36" customHeight="1" spans="1:4">
      <c r="A25" s="167">
        <v>19</v>
      </c>
      <c r="B25" s="159" t="s">
        <v>1088</v>
      </c>
      <c r="C25" s="174">
        <v>1</v>
      </c>
      <c r="D25" s="161" t="s">
        <v>291</v>
      </c>
    </row>
    <row r="26" ht="25.5" customHeight="1" spans="1:4">
      <c r="A26" s="167">
        <v>20</v>
      </c>
      <c r="B26" s="168" t="s">
        <v>92</v>
      </c>
      <c r="C26" s="168">
        <v>5</v>
      </c>
      <c r="D26" s="161" t="s">
        <v>627</v>
      </c>
    </row>
    <row r="27" ht="25.5" customHeight="1" spans="1:4">
      <c r="A27" s="167">
        <v>21</v>
      </c>
      <c r="B27" s="170"/>
      <c r="C27" s="170"/>
      <c r="D27" s="161" t="s">
        <v>636</v>
      </c>
    </row>
    <row r="28" ht="25.5" customHeight="1" spans="1:4">
      <c r="A28" s="167">
        <v>22</v>
      </c>
      <c r="B28" s="170"/>
      <c r="C28" s="170"/>
      <c r="D28" s="161" t="s">
        <v>643</v>
      </c>
    </row>
    <row r="29" ht="25.5" customHeight="1" spans="1:4">
      <c r="A29" s="167">
        <v>23</v>
      </c>
      <c r="B29" s="170"/>
      <c r="C29" s="170"/>
      <c r="D29" s="161" t="s">
        <v>1089</v>
      </c>
    </row>
    <row r="30" ht="25.5" customHeight="1" spans="1:4">
      <c r="A30" s="167">
        <v>24</v>
      </c>
      <c r="B30" s="172"/>
      <c r="C30" s="172"/>
      <c r="D30" s="161" t="s">
        <v>650</v>
      </c>
    </row>
    <row r="31" ht="24" customHeight="1" spans="1:4">
      <c r="A31" s="167">
        <v>25</v>
      </c>
      <c r="B31" s="168" t="s">
        <v>94</v>
      </c>
      <c r="C31" s="168">
        <v>5</v>
      </c>
      <c r="D31" s="161" t="s">
        <v>708</v>
      </c>
    </row>
    <row r="32" ht="24" customHeight="1" spans="1:4">
      <c r="A32" s="167">
        <v>26</v>
      </c>
      <c r="B32" s="170"/>
      <c r="C32" s="170"/>
      <c r="D32" s="161" t="s">
        <v>717</v>
      </c>
    </row>
    <row r="33" ht="32.25" customHeight="1" spans="1:4">
      <c r="A33" s="167">
        <v>27</v>
      </c>
      <c r="B33" s="170"/>
      <c r="C33" s="170"/>
      <c r="D33" s="161" t="s">
        <v>721</v>
      </c>
    </row>
    <row r="34" ht="24" customHeight="1" spans="1:4">
      <c r="A34" s="167">
        <v>28</v>
      </c>
      <c r="B34" s="172"/>
      <c r="C34" s="172"/>
      <c r="D34" s="161" t="s">
        <v>340</v>
      </c>
    </row>
    <row r="35" ht="30.95" customHeight="1" spans="1:4">
      <c r="A35" s="167">
        <v>29</v>
      </c>
      <c r="B35" s="168" t="s">
        <v>105</v>
      </c>
      <c r="C35" s="169">
        <v>3</v>
      </c>
      <c r="D35" s="161" t="s">
        <v>106</v>
      </c>
    </row>
    <row r="36" ht="30" customHeight="1" spans="1:4">
      <c r="A36" s="167">
        <v>30</v>
      </c>
      <c r="B36" s="170"/>
      <c r="C36" s="171"/>
      <c r="D36" s="161" t="s">
        <v>107</v>
      </c>
    </row>
    <row r="37" ht="24" customHeight="1" spans="1:4">
      <c r="A37" s="167">
        <v>31</v>
      </c>
      <c r="B37" s="170"/>
      <c r="C37" s="171"/>
      <c r="D37" s="161" t="s">
        <v>110</v>
      </c>
    </row>
    <row r="38" ht="24" customHeight="1" spans="1:4">
      <c r="A38" s="167">
        <v>32</v>
      </c>
      <c r="B38" s="168" t="s">
        <v>117</v>
      </c>
      <c r="C38" s="168">
        <v>1</v>
      </c>
      <c r="D38" s="161" t="s">
        <v>89</v>
      </c>
    </row>
    <row r="39" ht="24" customHeight="1" spans="1:4">
      <c r="A39" s="167">
        <v>33</v>
      </c>
      <c r="B39" s="168" t="s">
        <v>112</v>
      </c>
      <c r="C39" s="169">
        <v>5</v>
      </c>
      <c r="D39" s="161" t="s">
        <v>309</v>
      </c>
    </row>
    <row r="40" ht="24" customHeight="1" spans="1:4">
      <c r="A40" s="167">
        <v>34</v>
      </c>
      <c r="B40" s="170"/>
      <c r="C40" s="171"/>
      <c r="D40" s="161" t="s">
        <v>298</v>
      </c>
    </row>
    <row r="41" ht="24" customHeight="1" spans="1:4">
      <c r="A41" s="167">
        <v>35</v>
      </c>
      <c r="B41" s="170"/>
      <c r="C41" s="171"/>
      <c r="D41" s="161" t="s">
        <v>1090</v>
      </c>
    </row>
    <row r="42" ht="24" customHeight="1" spans="1:4">
      <c r="A42" s="167">
        <v>36</v>
      </c>
      <c r="B42" s="170"/>
      <c r="C42" s="171"/>
      <c r="D42" s="161" t="s">
        <v>1091</v>
      </c>
    </row>
    <row r="43" ht="24" customHeight="1" spans="1:4">
      <c r="A43" s="167">
        <v>37</v>
      </c>
      <c r="B43" s="170"/>
      <c r="C43" s="171"/>
      <c r="D43" s="161" t="s">
        <v>318</v>
      </c>
    </row>
    <row r="44" ht="24" customHeight="1" spans="1:4">
      <c r="A44" s="164" t="s">
        <v>1092</v>
      </c>
      <c r="B44" s="165"/>
      <c r="C44" s="165"/>
      <c r="D44" s="166"/>
    </row>
    <row r="45" ht="24" customHeight="1" spans="1:4">
      <c r="A45" s="167">
        <v>38</v>
      </c>
      <c r="B45" s="162" t="s">
        <v>61</v>
      </c>
      <c r="C45" s="159">
        <v>2</v>
      </c>
      <c r="D45" s="163" t="s">
        <v>62</v>
      </c>
    </row>
    <row r="46" ht="24" customHeight="1" spans="1:4">
      <c r="A46" s="167">
        <v>39</v>
      </c>
      <c r="B46" s="162"/>
      <c r="C46" s="159"/>
      <c r="D46" s="163" t="s">
        <v>63</v>
      </c>
    </row>
    <row r="47" ht="29.25" customHeight="1" spans="1:4">
      <c r="A47" s="167">
        <v>40</v>
      </c>
      <c r="B47" s="162" t="s">
        <v>1093</v>
      </c>
      <c r="C47" s="159">
        <v>1</v>
      </c>
      <c r="D47" s="160" t="s">
        <v>454</v>
      </c>
    </row>
    <row r="48" ht="24" customHeight="1" spans="1:4">
      <c r="A48" s="167">
        <v>41</v>
      </c>
      <c r="B48" s="159" t="s">
        <v>90</v>
      </c>
      <c r="C48" s="174">
        <v>1</v>
      </c>
      <c r="D48" s="161" t="s">
        <v>113</v>
      </c>
    </row>
    <row r="49" ht="24" customHeight="1" spans="1:4">
      <c r="A49" s="167">
        <v>42</v>
      </c>
      <c r="B49" s="168" t="s">
        <v>449</v>
      </c>
      <c r="C49" s="168">
        <v>3</v>
      </c>
      <c r="D49" s="160" t="s">
        <v>442</v>
      </c>
    </row>
    <row r="50" ht="24" customHeight="1" spans="1:4">
      <c r="A50" s="167">
        <v>43</v>
      </c>
      <c r="B50" s="170"/>
      <c r="C50" s="170"/>
      <c r="D50" s="160" t="s">
        <v>450</v>
      </c>
    </row>
    <row r="51" ht="24" customHeight="1" spans="1:4">
      <c r="A51" s="167">
        <v>44</v>
      </c>
      <c r="B51" s="172"/>
      <c r="C51" s="172"/>
      <c r="D51" s="163" t="s">
        <v>84</v>
      </c>
    </row>
    <row r="52" ht="24" customHeight="1" spans="1:4">
      <c r="A52" s="167">
        <v>45</v>
      </c>
      <c r="B52" s="168" t="s">
        <v>1094</v>
      </c>
      <c r="C52" s="168">
        <v>4</v>
      </c>
      <c r="D52" s="163" t="s">
        <v>366</v>
      </c>
    </row>
    <row r="53" ht="24" customHeight="1" spans="1:4">
      <c r="A53" s="167">
        <v>46</v>
      </c>
      <c r="B53" s="170"/>
      <c r="C53" s="170"/>
      <c r="D53" s="161" t="s">
        <v>859</v>
      </c>
    </row>
    <row r="54" ht="24" customHeight="1" spans="1:4">
      <c r="A54" s="167">
        <v>47</v>
      </c>
      <c r="B54" s="170"/>
      <c r="C54" s="170"/>
      <c r="D54" s="161" t="s">
        <v>1095</v>
      </c>
    </row>
    <row r="55" ht="24" customHeight="1" spans="1:4">
      <c r="A55" s="167">
        <v>48</v>
      </c>
      <c r="B55" s="172"/>
      <c r="C55" s="172"/>
      <c r="D55" s="163" t="s">
        <v>382</v>
      </c>
    </row>
    <row r="56" ht="24" customHeight="1" spans="1:4">
      <c r="A56" s="167">
        <v>49</v>
      </c>
      <c r="B56" s="168" t="s">
        <v>1096</v>
      </c>
      <c r="C56" s="168">
        <v>3</v>
      </c>
      <c r="D56" s="163" t="s">
        <v>1097</v>
      </c>
    </row>
    <row r="57" ht="24" customHeight="1" spans="1:4">
      <c r="A57" s="167">
        <v>50</v>
      </c>
      <c r="B57" s="170"/>
      <c r="C57" s="170"/>
      <c r="D57" s="163" t="s">
        <v>101</v>
      </c>
    </row>
    <row r="58" ht="24" customHeight="1" spans="1:4">
      <c r="A58" s="167">
        <v>51</v>
      </c>
      <c r="B58" s="172"/>
      <c r="C58" s="172"/>
      <c r="D58" s="163" t="s">
        <v>808</v>
      </c>
    </row>
    <row r="59" ht="26.25" customHeight="1" spans="1:4">
      <c r="A59" s="167">
        <v>52</v>
      </c>
      <c r="B59" s="170" t="s">
        <v>1098</v>
      </c>
      <c r="C59" s="175">
        <v>2</v>
      </c>
      <c r="D59" s="163" t="s">
        <v>371</v>
      </c>
    </row>
    <row r="60" ht="26.25" customHeight="1" spans="1:4">
      <c r="A60" s="167">
        <v>53</v>
      </c>
      <c r="B60" s="172"/>
      <c r="C60" s="176"/>
      <c r="D60" s="163" t="s">
        <v>1099</v>
      </c>
    </row>
    <row r="61" ht="30" customHeight="1" spans="1:4">
      <c r="A61" s="164" t="s">
        <v>1100</v>
      </c>
      <c r="B61" s="165"/>
      <c r="C61" s="165"/>
      <c r="D61" s="166"/>
    </row>
    <row r="62" ht="26.25" customHeight="1" spans="1:4">
      <c r="A62" s="167">
        <v>54</v>
      </c>
      <c r="B62" s="168" t="s">
        <v>78</v>
      </c>
      <c r="C62" s="169">
        <v>4</v>
      </c>
      <c r="D62" s="161" t="s">
        <v>476</v>
      </c>
    </row>
    <row r="63" ht="26.25" customHeight="1" spans="1:4">
      <c r="A63" s="167">
        <v>55</v>
      </c>
      <c r="B63" s="170"/>
      <c r="C63" s="171"/>
      <c r="D63" s="161" t="s">
        <v>72</v>
      </c>
    </row>
    <row r="64" ht="26.25" customHeight="1" spans="1:4">
      <c r="A64" s="167">
        <v>56</v>
      </c>
      <c r="B64" s="170"/>
      <c r="C64" s="171"/>
      <c r="D64" s="161" t="s">
        <v>499</v>
      </c>
    </row>
    <row r="65" ht="26.25" customHeight="1" spans="1:4">
      <c r="A65" s="167">
        <v>57</v>
      </c>
      <c r="B65" s="172"/>
      <c r="C65" s="173"/>
      <c r="D65" s="161" t="s">
        <v>594</v>
      </c>
    </row>
    <row r="66" ht="26.25" customHeight="1" spans="1:4">
      <c r="A66" s="167">
        <v>58</v>
      </c>
      <c r="B66" s="168" t="s">
        <v>1101</v>
      </c>
      <c r="C66" s="169">
        <v>5</v>
      </c>
      <c r="D66" s="161" t="s">
        <v>391</v>
      </c>
    </row>
    <row r="67" ht="26.25" customHeight="1" spans="1:4">
      <c r="A67" s="167">
        <v>59</v>
      </c>
      <c r="B67" s="170"/>
      <c r="C67" s="171"/>
      <c r="D67" s="161" t="s">
        <v>114</v>
      </c>
    </row>
    <row r="68" ht="26.25" customHeight="1" spans="1:4">
      <c r="A68" s="167">
        <v>60</v>
      </c>
      <c r="B68" s="170"/>
      <c r="C68" s="171"/>
      <c r="D68" s="161" t="s">
        <v>403</v>
      </c>
    </row>
    <row r="69" ht="26.25" customHeight="1" spans="1:4">
      <c r="A69" s="167">
        <v>61</v>
      </c>
      <c r="B69" s="170"/>
      <c r="C69" s="171"/>
      <c r="D69" s="161" t="s">
        <v>1102</v>
      </c>
    </row>
    <row r="70" ht="26.25" customHeight="1" spans="1:4">
      <c r="A70" s="167">
        <v>62</v>
      </c>
      <c r="B70" s="172"/>
      <c r="C70" s="173"/>
      <c r="D70" s="161" t="s">
        <v>1103</v>
      </c>
    </row>
    <row r="71" ht="26.25" customHeight="1" spans="1:4">
      <c r="A71" s="167">
        <v>63</v>
      </c>
      <c r="B71" s="159" t="s">
        <v>1104</v>
      </c>
      <c r="C71" s="174">
        <v>1</v>
      </c>
      <c r="D71" s="161" t="s">
        <v>95</v>
      </c>
    </row>
    <row r="72" ht="26.25" customHeight="1" spans="1:4">
      <c r="A72" s="167">
        <v>64</v>
      </c>
      <c r="B72" s="168" t="s">
        <v>105</v>
      </c>
      <c r="C72" s="177">
        <v>2</v>
      </c>
      <c r="D72" s="161" t="s">
        <v>1105</v>
      </c>
    </row>
    <row r="73" ht="26.25" customHeight="1" spans="1:4">
      <c r="A73" s="167">
        <v>65</v>
      </c>
      <c r="B73" s="170"/>
      <c r="C73" s="175"/>
      <c r="D73" s="161" t="s">
        <v>1106</v>
      </c>
    </row>
    <row r="74" ht="26.25" customHeight="1" spans="1:4">
      <c r="A74" s="167">
        <v>66</v>
      </c>
      <c r="B74" s="159" t="s">
        <v>129</v>
      </c>
      <c r="C74" s="157">
        <v>6</v>
      </c>
      <c r="D74" s="161" t="s">
        <v>483</v>
      </c>
    </row>
    <row r="75" ht="26.25" customHeight="1" spans="1:4">
      <c r="A75" s="167">
        <v>67</v>
      </c>
      <c r="B75" s="159"/>
      <c r="C75" s="157"/>
      <c r="D75" s="161" t="s">
        <v>496</v>
      </c>
    </row>
    <row r="76" ht="26.25" customHeight="1" spans="1:4">
      <c r="A76" s="167">
        <v>68</v>
      </c>
      <c r="B76" s="159"/>
      <c r="C76" s="157"/>
      <c r="D76" s="161" t="s">
        <v>133</v>
      </c>
    </row>
    <row r="77" ht="26.25" customHeight="1" spans="1:4">
      <c r="A77" s="167">
        <v>69</v>
      </c>
      <c r="B77" s="159"/>
      <c r="C77" s="157"/>
      <c r="D77" s="161" t="s">
        <v>132</v>
      </c>
    </row>
    <row r="78" ht="26.25" customHeight="1" spans="1:4">
      <c r="A78" s="167">
        <v>70</v>
      </c>
      <c r="B78" s="159"/>
      <c r="C78" s="157"/>
      <c r="D78" s="161" t="s">
        <v>131</v>
      </c>
    </row>
    <row r="79" ht="26.25" customHeight="1" spans="1:4">
      <c r="A79" s="167">
        <v>71</v>
      </c>
      <c r="B79" s="159"/>
      <c r="C79" s="157"/>
      <c r="D79" s="161" t="s">
        <v>1107</v>
      </c>
    </row>
    <row r="80" ht="26.25" customHeight="1" spans="1:4">
      <c r="A80" s="167">
        <v>72</v>
      </c>
      <c r="B80" s="159" t="s">
        <v>1108</v>
      </c>
      <c r="C80" s="157">
        <v>4</v>
      </c>
      <c r="D80" s="161" t="s">
        <v>1109</v>
      </c>
    </row>
    <row r="81" ht="26.25" customHeight="1" spans="1:4">
      <c r="A81" s="167">
        <v>73</v>
      </c>
      <c r="B81" s="159"/>
      <c r="C81" s="157"/>
      <c r="D81" s="161" t="s">
        <v>1110</v>
      </c>
    </row>
    <row r="82" ht="26.25" customHeight="1" spans="1:4">
      <c r="A82" s="167">
        <v>74</v>
      </c>
      <c r="B82" s="159"/>
      <c r="C82" s="157"/>
      <c r="D82" s="161" t="s">
        <v>490</v>
      </c>
    </row>
    <row r="83" ht="26.25" customHeight="1" spans="1:4">
      <c r="A83" s="167">
        <v>75</v>
      </c>
      <c r="B83" s="159"/>
      <c r="C83" s="157"/>
      <c r="D83" s="161" t="s">
        <v>514</v>
      </c>
    </row>
    <row r="84" ht="26.25" customHeight="1" spans="1:4">
      <c r="A84" s="167">
        <v>76</v>
      </c>
      <c r="B84" s="178" t="s">
        <v>65</v>
      </c>
      <c r="C84" s="169">
        <v>2</v>
      </c>
      <c r="D84" s="161" t="s">
        <v>518</v>
      </c>
    </row>
    <row r="85" ht="26.25" customHeight="1" spans="1:4">
      <c r="A85" s="167">
        <v>77</v>
      </c>
      <c r="B85" s="179"/>
      <c r="C85" s="173"/>
      <c r="D85" s="161" t="s">
        <v>526</v>
      </c>
    </row>
    <row r="86" ht="23.25" customHeight="1" spans="1:4">
      <c r="A86" s="167">
        <v>78</v>
      </c>
      <c r="B86" s="178" t="s">
        <v>119</v>
      </c>
      <c r="C86" s="169">
        <v>6</v>
      </c>
      <c r="D86" s="161" t="s">
        <v>538</v>
      </c>
    </row>
    <row r="87" ht="23.25" customHeight="1" spans="1:4">
      <c r="A87" s="167">
        <v>79</v>
      </c>
      <c r="B87" s="180"/>
      <c r="C87" s="171"/>
      <c r="D87" s="161" t="s">
        <v>567</v>
      </c>
    </row>
    <row r="88" ht="23.25" customHeight="1" spans="1:4">
      <c r="A88" s="167">
        <v>80</v>
      </c>
      <c r="B88" s="180"/>
      <c r="C88" s="171"/>
      <c r="D88" s="161" t="s">
        <v>582</v>
      </c>
    </row>
    <row r="89" ht="23.25" customHeight="1" spans="1:4">
      <c r="A89" s="167">
        <v>81</v>
      </c>
      <c r="B89" s="180"/>
      <c r="C89" s="171"/>
      <c r="D89" s="161" t="s">
        <v>586</v>
      </c>
    </row>
    <row r="90" ht="23.25" customHeight="1" spans="1:4">
      <c r="A90" s="167">
        <v>82</v>
      </c>
      <c r="B90" s="180"/>
      <c r="C90" s="171"/>
      <c r="D90" s="161" t="s">
        <v>1111</v>
      </c>
    </row>
    <row r="91" ht="23.25" customHeight="1" spans="1:4">
      <c r="A91" s="167">
        <v>83</v>
      </c>
      <c r="B91" s="179"/>
      <c r="C91" s="173"/>
      <c r="D91" s="161" t="s">
        <v>589</v>
      </c>
    </row>
    <row r="92" ht="23.25" customHeight="1" spans="1:4">
      <c r="A92" s="167">
        <v>84</v>
      </c>
      <c r="B92" s="178" t="s">
        <v>127</v>
      </c>
      <c r="C92" s="169">
        <v>2</v>
      </c>
      <c r="D92" s="161" t="s">
        <v>555</v>
      </c>
    </row>
    <row r="93" ht="23.25" customHeight="1" spans="1:4">
      <c r="A93" s="167">
        <v>85</v>
      </c>
      <c r="B93" s="179"/>
      <c r="C93" s="173"/>
      <c r="D93" s="161" t="s">
        <v>579</v>
      </c>
    </row>
    <row r="94" ht="23.25" customHeight="1" spans="1:4">
      <c r="A94" s="167">
        <v>86</v>
      </c>
      <c r="B94" s="178" t="s">
        <v>1112</v>
      </c>
      <c r="C94" s="169">
        <v>3</v>
      </c>
      <c r="D94" s="161" t="s">
        <v>533</v>
      </c>
    </row>
    <row r="95" ht="23.25" customHeight="1" spans="1:4">
      <c r="A95" s="167">
        <v>87</v>
      </c>
      <c r="B95" s="180"/>
      <c r="C95" s="171"/>
      <c r="D95" s="161" t="s">
        <v>550</v>
      </c>
    </row>
    <row r="96" ht="23.25" customHeight="1" spans="1:4">
      <c r="A96" s="167">
        <v>88</v>
      </c>
      <c r="B96" s="179"/>
      <c r="C96" s="173"/>
      <c r="D96" s="161" t="s">
        <v>573</v>
      </c>
    </row>
    <row r="97" ht="23.25" customHeight="1" spans="1:4">
      <c r="A97" s="167">
        <v>89</v>
      </c>
      <c r="B97" s="178" t="s">
        <v>1113</v>
      </c>
      <c r="C97" s="169">
        <v>2</v>
      </c>
      <c r="D97" s="161" t="s">
        <v>544</v>
      </c>
    </row>
    <row r="98" ht="23.25" customHeight="1" spans="1:4">
      <c r="A98" s="167">
        <v>90</v>
      </c>
      <c r="B98" s="179"/>
      <c r="C98" s="173"/>
      <c r="D98" s="161" t="s">
        <v>563</v>
      </c>
    </row>
    <row r="99" ht="24" customHeight="1" spans="1:4">
      <c r="A99" s="164" t="s">
        <v>1114</v>
      </c>
      <c r="B99" s="165"/>
      <c r="C99" s="165"/>
      <c r="D99" s="166"/>
    </row>
    <row r="100" ht="27.75" customHeight="1" spans="1:4">
      <c r="A100" s="167">
        <v>91</v>
      </c>
      <c r="B100" s="159" t="s">
        <v>74</v>
      </c>
      <c r="C100" s="174">
        <v>1</v>
      </c>
      <c r="D100" s="161" t="s">
        <v>598</v>
      </c>
    </row>
    <row r="101" ht="23.25" customHeight="1" spans="1:4">
      <c r="A101" s="167">
        <v>92</v>
      </c>
      <c r="B101" s="168" t="s">
        <v>665</v>
      </c>
      <c r="C101" s="169">
        <v>2</v>
      </c>
      <c r="D101" s="161" t="s">
        <v>657</v>
      </c>
    </row>
    <row r="102" ht="23.25" customHeight="1" spans="1:4">
      <c r="A102" s="167">
        <v>93</v>
      </c>
      <c r="B102" s="172"/>
      <c r="C102" s="173"/>
      <c r="D102" s="161" t="s">
        <v>666</v>
      </c>
    </row>
    <row r="103" ht="23.25" customHeight="1" spans="1:4">
      <c r="A103" s="167">
        <v>94</v>
      </c>
      <c r="B103" s="168" t="s">
        <v>94</v>
      </c>
      <c r="C103" s="169">
        <v>4</v>
      </c>
      <c r="D103" s="161" t="s">
        <v>614</v>
      </c>
    </row>
    <row r="104" ht="23.25" customHeight="1" spans="1:4">
      <c r="A104" s="167">
        <v>95</v>
      </c>
      <c r="B104" s="170"/>
      <c r="C104" s="171"/>
      <c r="D104" s="161" t="s">
        <v>620</v>
      </c>
    </row>
    <row r="105" ht="23.25" customHeight="1" spans="1:4">
      <c r="A105" s="167">
        <v>96</v>
      </c>
      <c r="B105" s="170"/>
      <c r="C105" s="171"/>
      <c r="D105" s="161" t="s">
        <v>326</v>
      </c>
    </row>
    <row r="106" ht="23.25" customHeight="1" spans="1:4">
      <c r="A106" s="167">
        <v>97</v>
      </c>
      <c r="B106" s="172"/>
      <c r="C106" s="173"/>
      <c r="D106" s="161" t="s">
        <v>98</v>
      </c>
    </row>
    <row r="107" ht="23.25" customHeight="1" spans="1:4">
      <c r="A107" s="167">
        <v>98</v>
      </c>
      <c r="B107" s="159" t="s">
        <v>103</v>
      </c>
      <c r="C107" s="157">
        <v>1</v>
      </c>
      <c r="D107" s="161" t="s">
        <v>91</v>
      </c>
    </row>
    <row r="108" ht="23.25" customHeight="1" spans="1:4">
      <c r="A108" s="167">
        <v>99</v>
      </c>
      <c r="B108" s="159" t="s">
        <v>105</v>
      </c>
      <c r="C108" s="174">
        <v>1</v>
      </c>
      <c r="D108" s="161" t="s">
        <v>607</v>
      </c>
    </row>
    <row r="109" ht="23.25" customHeight="1" spans="1:4">
      <c r="A109" s="167">
        <v>100</v>
      </c>
      <c r="B109" s="170" t="s">
        <v>112</v>
      </c>
      <c r="C109" s="171">
        <v>3</v>
      </c>
      <c r="D109" s="161" t="s">
        <v>1115</v>
      </c>
    </row>
    <row r="110" ht="23.25" customHeight="1" spans="1:4">
      <c r="A110" s="167">
        <v>101</v>
      </c>
      <c r="B110" s="170"/>
      <c r="C110" s="171"/>
      <c r="D110" s="161" t="s">
        <v>1116</v>
      </c>
    </row>
    <row r="111" ht="23.25" customHeight="1" spans="1:4">
      <c r="A111" s="167">
        <v>102</v>
      </c>
      <c r="B111" s="170"/>
      <c r="C111" s="171"/>
      <c r="D111" s="161" t="s">
        <v>1117</v>
      </c>
    </row>
    <row r="112" ht="23.25" customHeight="1" spans="1:4">
      <c r="A112" s="167">
        <v>103</v>
      </c>
      <c r="B112" s="168" t="s">
        <v>117</v>
      </c>
      <c r="C112" s="169">
        <v>2</v>
      </c>
      <c r="D112" s="161" t="s">
        <v>670</v>
      </c>
    </row>
    <row r="113" ht="23.25" customHeight="1" spans="1:4">
      <c r="A113" s="167">
        <v>104</v>
      </c>
      <c r="B113" s="170"/>
      <c r="C113" s="171"/>
      <c r="D113" s="161" t="s">
        <v>676</v>
      </c>
    </row>
    <row r="114" ht="23.25" customHeight="1" spans="1:4">
      <c r="A114" s="167">
        <v>105</v>
      </c>
      <c r="B114" s="168" t="s">
        <v>734</v>
      </c>
      <c r="C114" s="169">
        <v>2</v>
      </c>
      <c r="D114" s="161" t="s">
        <v>725</v>
      </c>
    </row>
    <row r="115" ht="23.25" customHeight="1" spans="1:4">
      <c r="A115" s="167">
        <v>106</v>
      </c>
      <c r="B115" s="172"/>
      <c r="C115" s="173"/>
      <c r="D115" s="161" t="s">
        <v>735</v>
      </c>
    </row>
    <row r="116" ht="24" customHeight="1" spans="1:4">
      <c r="A116" s="164" t="s">
        <v>1118</v>
      </c>
      <c r="B116" s="165"/>
      <c r="C116" s="165"/>
      <c r="D116" s="166"/>
    </row>
    <row r="117" ht="29.25" customHeight="1" spans="1:4">
      <c r="A117" s="167">
        <v>107</v>
      </c>
      <c r="B117" s="159" t="s">
        <v>85</v>
      </c>
      <c r="C117" s="174">
        <v>1</v>
      </c>
      <c r="D117" s="161" t="s">
        <v>743</v>
      </c>
    </row>
    <row r="118" ht="24" customHeight="1" spans="1:4">
      <c r="A118" s="167">
        <v>108</v>
      </c>
      <c r="B118" s="159" t="s">
        <v>82</v>
      </c>
      <c r="C118" s="174">
        <v>1</v>
      </c>
      <c r="D118" s="161" t="s">
        <v>772</v>
      </c>
    </row>
    <row r="119" ht="24" customHeight="1" spans="1:4">
      <c r="A119" s="167">
        <v>109</v>
      </c>
      <c r="B119" s="159" t="s">
        <v>1119</v>
      </c>
      <c r="C119" s="157">
        <v>5</v>
      </c>
      <c r="D119" s="161" t="s">
        <v>751</v>
      </c>
    </row>
    <row r="120" ht="24" customHeight="1" spans="1:4">
      <c r="A120" s="167">
        <v>110</v>
      </c>
      <c r="B120" s="159"/>
      <c r="C120" s="157"/>
      <c r="D120" s="161" t="s">
        <v>760</v>
      </c>
    </row>
    <row r="121" ht="24" customHeight="1" spans="1:4">
      <c r="A121" s="167">
        <v>111</v>
      </c>
      <c r="B121" s="159"/>
      <c r="C121" s="157"/>
      <c r="D121" s="161" t="s">
        <v>766</v>
      </c>
    </row>
    <row r="122" ht="24" customHeight="1" spans="1:4">
      <c r="A122" s="167">
        <v>112</v>
      </c>
      <c r="B122" s="159"/>
      <c r="C122" s="157"/>
      <c r="D122" s="161" t="s">
        <v>778</v>
      </c>
    </row>
    <row r="123" ht="24" customHeight="1" spans="1:4">
      <c r="A123" s="167">
        <v>113</v>
      </c>
      <c r="B123" s="159"/>
      <c r="C123" s="157"/>
      <c r="D123" s="161" t="s">
        <v>784</v>
      </c>
    </row>
    <row r="124" ht="24" customHeight="1" spans="1:4">
      <c r="A124" s="167">
        <v>114</v>
      </c>
      <c r="B124" s="159" t="s">
        <v>100</v>
      </c>
      <c r="C124" s="157">
        <v>1</v>
      </c>
      <c r="D124" s="160" t="s">
        <v>102</v>
      </c>
    </row>
    <row r="125" ht="24" customHeight="1" spans="1:4">
      <c r="A125" s="167">
        <v>115</v>
      </c>
      <c r="B125" s="168" t="s">
        <v>115</v>
      </c>
      <c r="C125" s="168">
        <v>6</v>
      </c>
      <c r="D125" s="161" t="s">
        <v>116</v>
      </c>
    </row>
    <row r="126" ht="24" customHeight="1" spans="1:4">
      <c r="A126" s="167">
        <v>116</v>
      </c>
      <c r="B126" s="170"/>
      <c r="C126" s="170"/>
      <c r="D126" s="161" t="s">
        <v>414</v>
      </c>
    </row>
    <row r="127" ht="24" customHeight="1" spans="1:4">
      <c r="A127" s="167">
        <v>117</v>
      </c>
      <c r="B127" s="170"/>
      <c r="C127" s="170"/>
      <c r="D127" s="161" t="s">
        <v>419</v>
      </c>
    </row>
    <row r="128" ht="24" customHeight="1" spans="1:4">
      <c r="A128" s="167">
        <v>118</v>
      </c>
      <c r="B128" s="170"/>
      <c r="C128" s="170"/>
      <c r="D128" s="161" t="s">
        <v>426</v>
      </c>
    </row>
    <row r="129" ht="24" customHeight="1" spans="1:4">
      <c r="A129" s="167">
        <v>119</v>
      </c>
      <c r="B129" s="170"/>
      <c r="C129" s="170"/>
      <c r="D129" s="161" t="s">
        <v>428</v>
      </c>
    </row>
    <row r="130" ht="24" customHeight="1" spans="1:4">
      <c r="A130" s="167">
        <v>120</v>
      </c>
      <c r="B130" s="172"/>
      <c r="C130" s="172"/>
      <c r="D130" s="161" t="s">
        <v>436</v>
      </c>
    </row>
  </sheetData>
  <mergeCells count="69">
    <mergeCell ref="A1:B1"/>
    <mergeCell ref="A2:D2"/>
    <mergeCell ref="A4:B4"/>
    <mergeCell ref="A5:D5"/>
    <mergeCell ref="A24:D24"/>
    <mergeCell ref="A44:D44"/>
    <mergeCell ref="A61:D61"/>
    <mergeCell ref="A99:D99"/>
    <mergeCell ref="A116:D116"/>
    <mergeCell ref="B6:B8"/>
    <mergeCell ref="B9:B13"/>
    <mergeCell ref="B14:B16"/>
    <mergeCell ref="B17:B23"/>
    <mergeCell ref="B26:B30"/>
    <mergeCell ref="B31:B34"/>
    <mergeCell ref="B35:B37"/>
    <mergeCell ref="B39:B43"/>
    <mergeCell ref="B45:B46"/>
    <mergeCell ref="B49:B51"/>
    <mergeCell ref="B52:B55"/>
    <mergeCell ref="B56:B58"/>
    <mergeCell ref="B59:B60"/>
    <mergeCell ref="B62:B65"/>
    <mergeCell ref="B66:B70"/>
    <mergeCell ref="B72:B73"/>
    <mergeCell ref="B74:B79"/>
    <mergeCell ref="B80:B83"/>
    <mergeCell ref="B84:B85"/>
    <mergeCell ref="B86:B91"/>
    <mergeCell ref="B92:B93"/>
    <mergeCell ref="B94:B96"/>
    <mergeCell ref="B97:B98"/>
    <mergeCell ref="B101:B102"/>
    <mergeCell ref="B103:B106"/>
    <mergeCell ref="B109:B111"/>
    <mergeCell ref="B112:B113"/>
    <mergeCell ref="B114:B115"/>
    <mergeCell ref="B119:B123"/>
    <mergeCell ref="B125:B130"/>
    <mergeCell ref="C6:C8"/>
    <mergeCell ref="C9:C13"/>
    <mergeCell ref="C14:C16"/>
    <mergeCell ref="C17:C23"/>
    <mergeCell ref="C26:C30"/>
    <mergeCell ref="C31:C34"/>
    <mergeCell ref="C35:C37"/>
    <mergeCell ref="C39:C43"/>
    <mergeCell ref="C45:C46"/>
    <mergeCell ref="C49:C51"/>
    <mergeCell ref="C52:C55"/>
    <mergeCell ref="C56:C58"/>
    <mergeCell ref="C59:C60"/>
    <mergeCell ref="C62:C65"/>
    <mergeCell ref="C66:C70"/>
    <mergeCell ref="C72:C73"/>
    <mergeCell ref="C74:C79"/>
    <mergeCell ref="C80:C83"/>
    <mergeCell ref="C84:C85"/>
    <mergeCell ref="C86:C91"/>
    <mergeCell ref="C92:C93"/>
    <mergeCell ref="C94:C96"/>
    <mergeCell ref="C97:C98"/>
    <mergeCell ref="C101:C102"/>
    <mergeCell ref="C103:C106"/>
    <mergeCell ref="C109:C111"/>
    <mergeCell ref="C112:C113"/>
    <mergeCell ref="C114:C115"/>
    <mergeCell ref="C119:C123"/>
    <mergeCell ref="C125:C130"/>
  </mergeCells>
  <pageMargins left="0.708661417322835" right="0.708661417322835" top="0.748031496062992" bottom="0.748031496062992" header="0.31496062992126" footer="0.31496062992126"/>
  <pageSetup paperSize="9" scale="97" firstPageNumber="6" fitToHeight="0" orientation="portrait" useFirstPageNumber="1"/>
  <headerFooter differentOddEven="1">
    <oddFooter>&amp;L— &amp;P —</oddFooter>
    <evenFooter>&amp;R— &amp;P —</even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2"/>
  <sheetViews>
    <sheetView view="pageBreakPreview" zoomScaleNormal="100" workbookViewId="0">
      <selection activeCell="A15" sqref="A15:F15"/>
    </sheetView>
  </sheetViews>
  <sheetFormatPr defaultColWidth="9" defaultRowHeight="14.25" outlineLevelCol="5"/>
  <cols>
    <col min="1" max="1" width="5.625" style="150" customWidth="1"/>
    <col min="2" max="2" width="13" style="151" customWidth="1"/>
    <col min="3" max="4" width="11.75" style="150" customWidth="1"/>
    <col min="5" max="5" width="26.75" style="151" customWidth="1"/>
    <col min="6" max="6" width="19" style="152" customWidth="1"/>
    <col min="7" max="16384" width="9" style="151"/>
  </cols>
  <sheetData>
    <row r="1" ht="20.25" spans="1:2">
      <c r="A1" s="153" t="s">
        <v>135</v>
      </c>
      <c r="B1" s="153"/>
    </row>
    <row r="2" ht="39" customHeight="1" spans="1:6">
      <c r="A2" s="154" t="s">
        <v>1120</v>
      </c>
      <c r="B2" s="154"/>
      <c r="C2" s="154"/>
      <c r="D2" s="154"/>
      <c r="E2" s="154"/>
      <c r="F2" s="154"/>
    </row>
    <row r="3" ht="24.75" customHeight="1" spans="1:6">
      <c r="A3" s="155" t="s">
        <v>24</v>
      </c>
      <c r="B3" s="156" t="s">
        <v>1078</v>
      </c>
      <c r="C3" s="155" t="s">
        <v>1079</v>
      </c>
      <c r="D3" s="155"/>
      <c r="E3" s="155" t="s">
        <v>6</v>
      </c>
      <c r="F3" s="156" t="s">
        <v>1121</v>
      </c>
    </row>
    <row r="4" ht="24" customHeight="1" spans="1:6">
      <c r="A4" s="157" t="s">
        <v>14</v>
      </c>
      <c r="B4" s="157"/>
      <c r="C4" s="157" t="s">
        <v>1122</v>
      </c>
      <c r="D4" s="157" t="s">
        <v>1123</v>
      </c>
      <c r="E4" s="157"/>
      <c r="F4" s="156"/>
    </row>
    <row r="5" ht="24" customHeight="1" spans="1:6">
      <c r="A5" s="158" t="s">
        <v>1124</v>
      </c>
      <c r="B5" s="158"/>
      <c r="C5" s="158"/>
      <c r="D5" s="158"/>
      <c r="E5" s="158"/>
      <c r="F5" s="158"/>
    </row>
    <row r="6" ht="27.75" customHeight="1" spans="1:6">
      <c r="A6" s="157">
        <v>1</v>
      </c>
      <c r="B6" s="159" t="s">
        <v>88</v>
      </c>
      <c r="C6" s="157">
        <v>3</v>
      </c>
      <c r="D6" s="157">
        <v>4</v>
      </c>
      <c r="E6" s="160" t="s">
        <v>1125</v>
      </c>
      <c r="F6" s="160"/>
    </row>
    <row r="7" ht="33" customHeight="1" spans="1:6">
      <c r="A7" s="157">
        <v>2</v>
      </c>
      <c r="B7" s="159" t="s">
        <v>100</v>
      </c>
      <c r="C7" s="157">
        <v>3</v>
      </c>
      <c r="D7" s="157">
        <v>3</v>
      </c>
      <c r="E7" s="160" t="s">
        <v>1126</v>
      </c>
      <c r="F7" s="160" t="s">
        <v>1127</v>
      </c>
    </row>
    <row r="8" ht="30.75" customHeight="1" spans="1:6">
      <c r="A8" s="157">
        <v>3</v>
      </c>
      <c r="B8" s="159" t="s">
        <v>205</v>
      </c>
      <c r="C8" s="157">
        <v>3</v>
      </c>
      <c r="D8" s="157">
        <v>6</v>
      </c>
      <c r="E8" s="160" t="s">
        <v>1128</v>
      </c>
      <c r="F8" s="160"/>
    </row>
    <row r="9" ht="24" customHeight="1" spans="1:6">
      <c r="A9" s="158" t="s">
        <v>1087</v>
      </c>
      <c r="B9" s="158"/>
      <c r="C9" s="158"/>
      <c r="D9" s="158"/>
      <c r="E9" s="158"/>
      <c r="F9" s="158"/>
    </row>
    <row r="10" ht="30.75" customHeight="1" spans="1:6">
      <c r="A10" s="157">
        <v>4</v>
      </c>
      <c r="B10" s="159" t="s">
        <v>1129</v>
      </c>
      <c r="C10" s="157">
        <v>1</v>
      </c>
      <c r="D10" s="157"/>
      <c r="E10" s="161" t="s">
        <v>1130</v>
      </c>
      <c r="F10" s="160"/>
    </row>
    <row r="11" ht="24" customHeight="1" spans="1:6">
      <c r="A11" s="157">
        <v>5</v>
      </c>
      <c r="B11" s="159" t="s">
        <v>92</v>
      </c>
      <c r="C11" s="159"/>
      <c r="D11" s="159">
        <v>5</v>
      </c>
      <c r="E11" s="161" t="s">
        <v>1131</v>
      </c>
      <c r="F11" s="160"/>
    </row>
    <row r="12" ht="24" customHeight="1" spans="1:6">
      <c r="A12" s="157">
        <v>6</v>
      </c>
      <c r="B12" s="159" t="s">
        <v>94</v>
      </c>
      <c r="C12" s="159"/>
      <c r="D12" s="159">
        <v>4</v>
      </c>
      <c r="E12" s="161" t="s">
        <v>1132</v>
      </c>
      <c r="F12" s="160" t="s">
        <v>1133</v>
      </c>
    </row>
    <row r="13" ht="64.5" customHeight="1" spans="1:6">
      <c r="A13" s="157">
        <v>7</v>
      </c>
      <c r="B13" s="159" t="s">
        <v>105</v>
      </c>
      <c r="C13" s="157"/>
      <c r="D13" s="157">
        <v>3</v>
      </c>
      <c r="E13" s="161" t="s">
        <v>1134</v>
      </c>
      <c r="F13" s="160" t="s">
        <v>1135</v>
      </c>
    </row>
    <row r="14" ht="24" customHeight="1" spans="1:6">
      <c r="A14" s="157">
        <v>8</v>
      </c>
      <c r="B14" s="159" t="s">
        <v>112</v>
      </c>
      <c r="C14" s="157">
        <v>1</v>
      </c>
      <c r="D14" s="157">
        <v>5</v>
      </c>
      <c r="E14" s="161" t="s">
        <v>1136</v>
      </c>
      <c r="F14" s="160" t="s">
        <v>1137</v>
      </c>
    </row>
    <row r="15" ht="24" customHeight="1" spans="1:6">
      <c r="A15" s="158" t="s">
        <v>1092</v>
      </c>
      <c r="B15" s="158"/>
      <c r="C15" s="158"/>
      <c r="D15" s="158"/>
      <c r="E15" s="158"/>
      <c r="F15" s="158"/>
    </row>
    <row r="16" ht="26.25" customHeight="1" spans="1:6">
      <c r="A16" s="157">
        <v>9</v>
      </c>
      <c r="B16" s="162" t="s">
        <v>362</v>
      </c>
      <c r="C16" s="159">
        <v>3</v>
      </c>
      <c r="D16" s="159"/>
      <c r="E16" s="160" t="s">
        <v>1138</v>
      </c>
      <c r="F16" s="160"/>
    </row>
    <row r="17" ht="24" customHeight="1" spans="1:6">
      <c r="A17" s="157">
        <v>10</v>
      </c>
      <c r="B17" s="159" t="s">
        <v>90</v>
      </c>
      <c r="C17" s="157"/>
      <c r="D17" s="157">
        <v>1</v>
      </c>
      <c r="E17" s="161" t="s">
        <v>1139</v>
      </c>
      <c r="F17" s="160"/>
    </row>
    <row r="18" ht="24" customHeight="1" spans="1:6">
      <c r="A18" s="157">
        <v>11</v>
      </c>
      <c r="B18" s="159" t="s">
        <v>1140</v>
      </c>
      <c r="C18" s="157">
        <v>1</v>
      </c>
      <c r="D18" s="157"/>
      <c r="E18" s="161" t="s">
        <v>1141</v>
      </c>
      <c r="F18" s="160"/>
    </row>
    <row r="19" ht="28.5" customHeight="1" spans="1:6">
      <c r="A19" s="157">
        <v>12</v>
      </c>
      <c r="B19" s="159" t="s">
        <v>105</v>
      </c>
      <c r="C19" s="159">
        <v>2</v>
      </c>
      <c r="D19" s="159">
        <v>4</v>
      </c>
      <c r="E19" s="160" t="s">
        <v>1142</v>
      </c>
      <c r="F19" s="160"/>
    </row>
    <row r="20" ht="24" customHeight="1" spans="1:6">
      <c r="A20" s="157">
        <v>13</v>
      </c>
      <c r="B20" s="159" t="s">
        <v>449</v>
      </c>
      <c r="C20" s="159"/>
      <c r="D20" s="159">
        <v>3</v>
      </c>
      <c r="E20" s="160" t="s">
        <v>1143</v>
      </c>
      <c r="F20" s="160"/>
    </row>
    <row r="21" ht="24" customHeight="1" spans="1:6">
      <c r="A21" s="157">
        <v>14</v>
      </c>
      <c r="B21" s="159" t="s">
        <v>1096</v>
      </c>
      <c r="C21" s="159"/>
      <c r="D21" s="159">
        <v>3</v>
      </c>
      <c r="E21" s="163" t="s">
        <v>1144</v>
      </c>
      <c r="F21" s="160"/>
    </row>
    <row r="22" ht="26.25" customHeight="1" spans="1:6">
      <c r="A22" s="157">
        <v>15</v>
      </c>
      <c r="B22" s="159" t="s">
        <v>1098</v>
      </c>
      <c r="C22" s="157"/>
      <c r="D22" s="157">
        <v>2</v>
      </c>
      <c r="E22" s="163" t="s">
        <v>1145</v>
      </c>
      <c r="F22" s="160"/>
    </row>
    <row r="23" ht="30" customHeight="1" spans="1:6">
      <c r="A23" s="158" t="s">
        <v>1100</v>
      </c>
      <c r="B23" s="158"/>
      <c r="C23" s="158"/>
      <c r="D23" s="158"/>
      <c r="E23" s="158"/>
      <c r="F23" s="158"/>
    </row>
    <row r="24" ht="26.25" customHeight="1" spans="1:6">
      <c r="A24" s="157">
        <v>16</v>
      </c>
      <c r="B24" s="159" t="s">
        <v>78</v>
      </c>
      <c r="C24" s="157"/>
      <c r="D24" s="157">
        <v>4</v>
      </c>
      <c r="E24" s="161" t="s">
        <v>1146</v>
      </c>
      <c r="F24" s="160"/>
    </row>
    <row r="25" ht="26.25" customHeight="1" spans="1:6">
      <c r="A25" s="157">
        <v>17</v>
      </c>
      <c r="B25" s="159" t="s">
        <v>1101</v>
      </c>
      <c r="C25" s="157"/>
      <c r="D25" s="157">
        <v>5</v>
      </c>
      <c r="E25" s="161" t="s">
        <v>1147</v>
      </c>
      <c r="F25" s="160"/>
    </row>
    <row r="26" ht="26.25" customHeight="1" spans="1:6">
      <c r="A26" s="157">
        <v>18</v>
      </c>
      <c r="B26" s="159" t="s">
        <v>1104</v>
      </c>
      <c r="C26" s="157"/>
      <c r="D26" s="157">
        <v>1</v>
      </c>
      <c r="E26" s="161" t="s">
        <v>1148</v>
      </c>
      <c r="F26" s="160"/>
    </row>
    <row r="27" ht="26.25" customHeight="1" spans="1:6">
      <c r="A27" s="157">
        <v>19</v>
      </c>
      <c r="B27" s="159" t="s">
        <v>1094</v>
      </c>
      <c r="C27" s="157"/>
      <c r="D27" s="157">
        <v>2</v>
      </c>
      <c r="E27" s="161" t="s">
        <v>1149</v>
      </c>
      <c r="F27" s="160"/>
    </row>
    <row r="28" ht="26.25" customHeight="1" spans="1:6">
      <c r="A28" s="157">
        <v>20</v>
      </c>
      <c r="B28" s="159" t="s">
        <v>129</v>
      </c>
      <c r="C28" s="157"/>
      <c r="D28" s="157">
        <v>6</v>
      </c>
      <c r="E28" s="161" t="s">
        <v>1150</v>
      </c>
      <c r="F28" s="160"/>
    </row>
    <row r="29" ht="26.25" customHeight="1" spans="1:6">
      <c r="A29" s="157">
        <v>21</v>
      </c>
      <c r="B29" s="159" t="s">
        <v>1108</v>
      </c>
      <c r="C29" s="157"/>
      <c r="D29" s="157">
        <v>4</v>
      </c>
      <c r="E29" s="161" t="s">
        <v>1150</v>
      </c>
      <c r="F29" s="160"/>
    </row>
    <row r="30" ht="26.25" customHeight="1" spans="1:6">
      <c r="A30" s="157">
        <v>22</v>
      </c>
      <c r="B30" s="162" t="s">
        <v>65</v>
      </c>
      <c r="C30" s="157"/>
      <c r="D30" s="157">
        <v>2</v>
      </c>
      <c r="E30" s="161" t="s">
        <v>1151</v>
      </c>
      <c r="F30" s="160"/>
    </row>
    <row r="31" ht="23.25" customHeight="1" spans="1:6">
      <c r="A31" s="157">
        <v>23</v>
      </c>
      <c r="B31" s="162" t="s">
        <v>119</v>
      </c>
      <c r="C31" s="157"/>
      <c r="D31" s="157">
        <v>6</v>
      </c>
      <c r="E31" s="161" t="s">
        <v>1151</v>
      </c>
      <c r="F31" s="160"/>
    </row>
    <row r="32" ht="23.25" customHeight="1" spans="1:6">
      <c r="A32" s="157">
        <v>24</v>
      </c>
      <c r="B32" s="162" t="s">
        <v>127</v>
      </c>
      <c r="C32" s="157"/>
      <c r="D32" s="157">
        <v>2</v>
      </c>
      <c r="E32" s="161" t="s">
        <v>1151</v>
      </c>
      <c r="F32" s="160"/>
    </row>
    <row r="33" ht="23.25" customHeight="1" spans="1:6">
      <c r="A33" s="157">
        <v>25</v>
      </c>
      <c r="B33" s="162" t="s">
        <v>1112</v>
      </c>
      <c r="C33" s="157"/>
      <c r="D33" s="157">
        <v>3</v>
      </c>
      <c r="E33" s="161" t="s">
        <v>1151</v>
      </c>
      <c r="F33" s="160"/>
    </row>
    <row r="34" ht="23.25" customHeight="1" spans="1:6">
      <c r="A34" s="157">
        <v>26</v>
      </c>
      <c r="B34" s="162" t="s">
        <v>1113</v>
      </c>
      <c r="C34" s="157"/>
      <c r="D34" s="157">
        <v>2</v>
      </c>
      <c r="E34" s="161" t="s">
        <v>1151</v>
      </c>
      <c r="F34" s="160"/>
    </row>
    <row r="35" ht="24" customHeight="1" spans="1:6">
      <c r="A35" s="158" t="s">
        <v>1114</v>
      </c>
      <c r="B35" s="158"/>
      <c r="C35" s="158"/>
      <c r="D35" s="158"/>
      <c r="E35" s="158"/>
      <c r="F35" s="158"/>
    </row>
    <row r="36" ht="24" customHeight="1" spans="1:6">
      <c r="A36" s="157">
        <v>27</v>
      </c>
      <c r="B36" s="159" t="s">
        <v>69</v>
      </c>
      <c r="C36" s="157">
        <v>1</v>
      </c>
      <c r="D36" s="157"/>
      <c r="E36" s="161" t="s">
        <v>1152</v>
      </c>
      <c r="F36" s="160"/>
    </row>
    <row r="37" ht="24" customHeight="1" spans="1:6">
      <c r="A37" s="157">
        <v>28</v>
      </c>
      <c r="B37" s="159" t="s">
        <v>665</v>
      </c>
      <c r="C37" s="157"/>
      <c r="D37" s="157">
        <v>2</v>
      </c>
      <c r="E37" s="161" t="s">
        <v>1153</v>
      </c>
      <c r="F37" s="160"/>
    </row>
    <row r="38" ht="24" customHeight="1" spans="1:6">
      <c r="A38" s="157">
        <v>29</v>
      </c>
      <c r="B38" s="159" t="s">
        <v>94</v>
      </c>
      <c r="C38" s="157"/>
      <c r="D38" s="157">
        <v>4</v>
      </c>
      <c r="E38" s="161" t="s">
        <v>1154</v>
      </c>
      <c r="F38" s="160"/>
    </row>
    <row r="39" ht="24" customHeight="1" spans="1:6">
      <c r="A39" s="157">
        <v>30</v>
      </c>
      <c r="B39" s="159" t="s">
        <v>103</v>
      </c>
      <c r="C39" s="157"/>
      <c r="D39" s="157">
        <v>1</v>
      </c>
      <c r="E39" s="161" t="s">
        <v>1155</v>
      </c>
      <c r="F39" s="160"/>
    </row>
    <row r="40" ht="24" customHeight="1" spans="1:6">
      <c r="A40" s="157">
        <v>31</v>
      </c>
      <c r="B40" s="159" t="s">
        <v>105</v>
      </c>
      <c r="C40" s="157">
        <v>1</v>
      </c>
      <c r="D40" s="157">
        <v>1</v>
      </c>
      <c r="E40" s="161" t="s">
        <v>1152</v>
      </c>
      <c r="F40" s="160"/>
    </row>
    <row r="41" ht="24" customHeight="1" spans="1:6">
      <c r="A41" s="157">
        <v>32</v>
      </c>
      <c r="B41" s="159" t="s">
        <v>112</v>
      </c>
      <c r="C41" s="157"/>
      <c r="D41" s="157">
        <v>3</v>
      </c>
      <c r="E41" s="161" t="s">
        <v>1156</v>
      </c>
      <c r="F41" s="160"/>
    </row>
    <row r="42" ht="27.75" customHeight="1" spans="1:6">
      <c r="A42" s="157">
        <v>33</v>
      </c>
      <c r="B42" s="159" t="s">
        <v>117</v>
      </c>
      <c r="C42" s="157"/>
      <c r="D42" s="157">
        <v>2</v>
      </c>
      <c r="E42" s="161" t="s">
        <v>1153</v>
      </c>
      <c r="F42" s="160" t="s">
        <v>1157</v>
      </c>
    </row>
    <row r="43" ht="24" customHeight="1" spans="1:6">
      <c r="A43" s="157">
        <v>34</v>
      </c>
      <c r="B43" s="159" t="s">
        <v>734</v>
      </c>
      <c r="C43" s="157"/>
      <c r="D43" s="157">
        <v>2</v>
      </c>
      <c r="E43" s="161" t="s">
        <v>1158</v>
      </c>
      <c r="F43" s="160"/>
    </row>
    <row r="44" ht="24" customHeight="1" spans="1:6">
      <c r="A44" s="158" t="s">
        <v>1118</v>
      </c>
      <c r="B44" s="158"/>
      <c r="C44" s="158"/>
      <c r="D44" s="158"/>
      <c r="E44" s="158"/>
      <c r="F44" s="158"/>
    </row>
    <row r="45" ht="24" customHeight="1" spans="1:6">
      <c r="A45" s="157">
        <v>35</v>
      </c>
      <c r="B45" s="159" t="s">
        <v>82</v>
      </c>
      <c r="C45" s="157">
        <v>1</v>
      </c>
      <c r="D45" s="157">
        <v>1</v>
      </c>
      <c r="E45" s="161" t="s">
        <v>1159</v>
      </c>
      <c r="F45" s="160"/>
    </row>
    <row r="46" ht="24" customHeight="1" spans="1:6">
      <c r="A46" s="157">
        <v>36</v>
      </c>
      <c r="B46" s="159" t="s">
        <v>1119</v>
      </c>
      <c r="C46" s="157"/>
      <c r="D46" s="157">
        <v>5</v>
      </c>
      <c r="E46" s="161" t="s">
        <v>1160</v>
      </c>
      <c r="F46" s="160"/>
    </row>
    <row r="47" ht="24" customHeight="1" spans="1:6">
      <c r="A47" s="157">
        <v>37</v>
      </c>
      <c r="B47" s="159" t="s">
        <v>100</v>
      </c>
      <c r="C47" s="157">
        <v>1</v>
      </c>
      <c r="D47" s="157">
        <v>1</v>
      </c>
      <c r="E47" s="161" t="s">
        <v>1161</v>
      </c>
      <c r="F47" s="160"/>
    </row>
    <row r="48" ht="24" customHeight="1" spans="1:6">
      <c r="A48" s="157">
        <v>38</v>
      </c>
      <c r="B48" s="159" t="s">
        <v>115</v>
      </c>
      <c r="C48" s="159"/>
      <c r="D48" s="159">
        <v>6</v>
      </c>
      <c r="E48" s="161" t="s">
        <v>1162</v>
      </c>
      <c r="F48" s="160"/>
    </row>
    <row r="49" ht="24" customHeight="1" spans="1:6">
      <c r="A49" s="158" t="s">
        <v>1163</v>
      </c>
      <c r="B49" s="158"/>
      <c r="C49" s="158"/>
      <c r="D49" s="158"/>
      <c r="E49" s="158"/>
      <c r="F49" s="158"/>
    </row>
    <row r="50" ht="21" customHeight="1" spans="1:6">
      <c r="A50" s="157">
        <v>39</v>
      </c>
      <c r="B50" s="159" t="s">
        <v>1164</v>
      </c>
      <c r="C50" s="157"/>
      <c r="D50" s="157"/>
      <c r="E50" s="161"/>
      <c r="F50" s="160"/>
    </row>
    <row r="51" ht="24" customHeight="1" spans="1:6">
      <c r="A51" s="157">
        <v>40</v>
      </c>
      <c r="B51" s="159" t="s">
        <v>1165</v>
      </c>
      <c r="C51" s="157"/>
      <c r="D51" s="157"/>
      <c r="E51" s="161"/>
      <c r="F51" s="160"/>
    </row>
    <row r="52" ht="21" customHeight="1" spans="1:6">
      <c r="A52" s="157">
        <v>41</v>
      </c>
      <c r="B52" s="159" t="s">
        <v>1166</v>
      </c>
      <c r="C52" s="157"/>
      <c r="D52" s="157"/>
      <c r="E52" s="161"/>
      <c r="F52" s="160"/>
    </row>
  </sheetData>
  <mergeCells count="12">
    <mergeCell ref="A1:B1"/>
    <mergeCell ref="A2:F2"/>
    <mergeCell ref="C3:D3"/>
    <mergeCell ref="A4:B4"/>
    <mergeCell ref="A5:F5"/>
    <mergeCell ref="A9:F9"/>
    <mergeCell ref="A15:F15"/>
    <mergeCell ref="A23:F23"/>
    <mergeCell ref="A35:F35"/>
    <mergeCell ref="A44:F44"/>
    <mergeCell ref="A49:F49"/>
    <mergeCell ref="F3:F4"/>
  </mergeCells>
  <pageMargins left="0.708661417322835" right="0.708661417322835" top="0.748031496062992" bottom="0.748031496062992" header="0.31496062992126" footer="0.31496062992126"/>
  <pageSetup paperSize="9" scale="93" firstPageNumber="12" fitToHeight="0" orientation="portrait" useFirstPageNumber="1"/>
  <headerFooter differentOddEven="1">
    <oddFooter>&amp;L— &amp;P —</oddFooter>
    <evenFooter>&amp;R— &amp;P —</even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8"/>
  <sheetViews>
    <sheetView workbookViewId="0">
      <selection activeCell="W12" sqref="W12"/>
    </sheetView>
  </sheetViews>
  <sheetFormatPr defaultColWidth="8.75" defaultRowHeight="13.5"/>
  <cols>
    <col min="1" max="1" width="5" style="119" customWidth="1"/>
    <col min="2" max="2" width="18.25" style="120" customWidth="1"/>
    <col min="3" max="4" width="7.625" style="119" customWidth="1"/>
    <col min="5" max="5" width="7.625" style="119" hidden="1" customWidth="1"/>
    <col min="6" max="6" width="7.625" style="119" customWidth="1"/>
    <col min="7" max="7" width="7.625" style="119" hidden="1" customWidth="1"/>
    <col min="8" max="8" width="8.125" style="119" customWidth="1"/>
    <col min="9" max="19" width="7.625" style="119" customWidth="1"/>
    <col min="20" max="20" width="8.125" style="120" customWidth="1"/>
    <col min="21" max="30" width="9" style="120" customWidth="1"/>
    <col min="31" max="16384" width="8.75" style="120"/>
  </cols>
  <sheetData>
    <row r="1" ht="33" customHeight="1" spans="1:20">
      <c r="A1" s="121" t="s">
        <v>23</v>
      </c>
      <c r="B1" s="121"/>
      <c r="C1" s="121"/>
      <c r="D1" s="121"/>
      <c r="E1" s="121"/>
      <c r="F1" s="121"/>
      <c r="G1" s="121"/>
      <c r="H1" s="121"/>
      <c r="I1" s="121"/>
      <c r="J1" s="121"/>
      <c r="K1" s="121"/>
      <c r="L1" s="121"/>
      <c r="M1" s="121"/>
      <c r="N1" s="121"/>
      <c r="O1" s="121"/>
      <c r="P1" s="121"/>
      <c r="Q1" s="121"/>
      <c r="R1" s="121"/>
      <c r="S1" s="121"/>
      <c r="T1" s="121"/>
    </row>
    <row r="2" ht="17.25" customHeight="1" spans="1:20">
      <c r="A2" s="122"/>
      <c r="B2" s="123" t="s">
        <v>1167</v>
      </c>
      <c r="C2" s="123"/>
      <c r="D2" s="123"/>
      <c r="E2" s="123"/>
      <c r="F2" s="123"/>
      <c r="G2" s="123"/>
      <c r="H2" s="123"/>
      <c r="I2" s="123"/>
      <c r="J2" s="123"/>
      <c r="K2" s="123"/>
      <c r="L2" s="123"/>
      <c r="M2" s="123"/>
      <c r="N2" s="123"/>
      <c r="O2" s="123"/>
      <c r="P2" s="123"/>
      <c r="Q2" s="123"/>
      <c r="R2" s="123"/>
      <c r="S2" s="123"/>
      <c r="T2" s="123"/>
    </row>
    <row r="3" s="119" customFormat="1" ht="25.5" customHeight="1" spans="1:20">
      <c r="A3" s="124" t="s">
        <v>24</v>
      </c>
      <c r="B3" s="125" t="s">
        <v>1060</v>
      </c>
      <c r="C3" s="126" t="s">
        <v>1061</v>
      </c>
      <c r="D3" s="127"/>
      <c r="E3" s="127"/>
      <c r="F3" s="127"/>
      <c r="G3" s="127"/>
      <c r="H3" s="127"/>
      <c r="I3" s="127"/>
      <c r="J3" s="132"/>
      <c r="K3" s="132"/>
      <c r="L3" s="132"/>
      <c r="M3" s="125"/>
      <c r="N3" s="125"/>
      <c r="O3" s="125"/>
      <c r="P3" s="125"/>
      <c r="Q3" s="125"/>
      <c r="R3" s="125"/>
      <c r="S3" s="125"/>
      <c r="T3" s="124" t="s">
        <v>158</v>
      </c>
    </row>
    <row r="4" s="119" customFormat="1" ht="25.5" customHeight="1" spans="1:20">
      <c r="A4" s="124"/>
      <c r="B4" s="125"/>
      <c r="C4" s="128"/>
      <c r="D4" s="129"/>
      <c r="E4" s="129"/>
      <c r="F4" s="129"/>
      <c r="G4" s="129"/>
      <c r="H4" s="129"/>
      <c r="I4" s="129"/>
      <c r="J4" s="125" t="s">
        <v>1062</v>
      </c>
      <c r="K4" s="125"/>
      <c r="L4" s="125"/>
      <c r="M4" s="125"/>
      <c r="N4" s="131"/>
      <c r="O4" s="132"/>
      <c r="P4" s="132"/>
      <c r="Q4" s="132"/>
      <c r="R4" s="125"/>
      <c r="S4" s="125"/>
      <c r="T4" s="124"/>
    </row>
    <row r="5" s="119" customFormat="1" ht="30" customHeight="1" spans="1:20">
      <c r="A5" s="124"/>
      <c r="B5" s="125"/>
      <c r="C5" s="130" t="s">
        <v>7</v>
      </c>
      <c r="D5" s="131" t="s">
        <v>1063</v>
      </c>
      <c r="E5" s="132"/>
      <c r="F5" s="131" t="s">
        <v>1064</v>
      </c>
      <c r="G5" s="132"/>
      <c r="H5" s="130" t="s">
        <v>1065</v>
      </c>
      <c r="I5" s="130" t="s">
        <v>1066</v>
      </c>
      <c r="J5" s="125"/>
      <c r="K5" s="125"/>
      <c r="L5" s="125"/>
      <c r="M5" s="125"/>
      <c r="N5" s="125"/>
      <c r="O5" s="125" t="s">
        <v>1067</v>
      </c>
      <c r="P5" s="125"/>
      <c r="Q5" s="125"/>
      <c r="R5" s="125"/>
      <c r="S5" s="125"/>
      <c r="T5" s="124"/>
    </row>
    <row r="6" s="119" customFormat="1" ht="48" customHeight="1" spans="1:20">
      <c r="A6" s="124"/>
      <c r="B6" s="125"/>
      <c r="C6" s="133"/>
      <c r="D6" s="125"/>
      <c r="E6" s="125" t="s">
        <v>1068</v>
      </c>
      <c r="F6" s="125"/>
      <c r="G6" s="125" t="s">
        <v>1069</v>
      </c>
      <c r="H6" s="133"/>
      <c r="I6" s="133"/>
      <c r="J6" s="125" t="s">
        <v>7</v>
      </c>
      <c r="K6" s="125" t="s">
        <v>1063</v>
      </c>
      <c r="L6" s="125" t="s">
        <v>1168</v>
      </c>
      <c r="M6" s="125" t="s">
        <v>1065</v>
      </c>
      <c r="N6" s="125" t="s">
        <v>1169</v>
      </c>
      <c r="O6" s="125" t="s">
        <v>7</v>
      </c>
      <c r="P6" s="125" t="s">
        <v>1063</v>
      </c>
      <c r="Q6" s="125" t="s">
        <v>1168</v>
      </c>
      <c r="R6" s="125" t="s">
        <v>1065</v>
      </c>
      <c r="S6" s="125" t="s">
        <v>1169</v>
      </c>
      <c r="T6" s="124"/>
    </row>
    <row r="7" ht="26.25" customHeight="1" spans="1:20">
      <c r="A7" s="131" t="s">
        <v>1071</v>
      </c>
      <c r="B7" s="132"/>
      <c r="C7" s="134">
        <f t="shared" ref="C7:S7" si="0">SUM(C8:C28)</f>
        <v>120</v>
      </c>
      <c r="D7" s="134">
        <f t="shared" si="0"/>
        <v>16</v>
      </c>
      <c r="E7" s="134">
        <f t="shared" si="0"/>
        <v>0</v>
      </c>
      <c r="F7" s="134">
        <f t="shared" si="0"/>
        <v>59</v>
      </c>
      <c r="G7" s="134">
        <f t="shared" si="0"/>
        <v>0</v>
      </c>
      <c r="H7" s="135">
        <f t="shared" si="0"/>
        <v>634.6599</v>
      </c>
      <c r="I7" s="135">
        <f t="shared" si="0"/>
        <v>123.4927</v>
      </c>
      <c r="J7" s="134">
        <f t="shared" si="0"/>
        <v>61</v>
      </c>
      <c r="K7" s="134">
        <f t="shared" si="0"/>
        <v>8</v>
      </c>
      <c r="L7" s="134">
        <f t="shared" si="0"/>
        <v>23</v>
      </c>
      <c r="M7" s="135">
        <f t="shared" si="0"/>
        <v>502.2319</v>
      </c>
      <c r="N7" s="134">
        <f t="shared" si="0"/>
        <v>89.76</v>
      </c>
      <c r="O7" s="134">
        <f t="shared" si="0"/>
        <v>17</v>
      </c>
      <c r="P7" s="134">
        <f t="shared" si="0"/>
        <v>3</v>
      </c>
      <c r="Q7" s="134">
        <f t="shared" si="0"/>
        <v>3</v>
      </c>
      <c r="R7" s="135">
        <f t="shared" si="0"/>
        <v>251.9612</v>
      </c>
      <c r="S7" s="134">
        <f t="shared" si="0"/>
        <v>40.7</v>
      </c>
      <c r="T7" s="146"/>
    </row>
    <row r="8" ht="33.75" customHeight="1" spans="1:20">
      <c r="A8" s="124">
        <v>1</v>
      </c>
      <c r="B8" s="136" t="s">
        <v>33</v>
      </c>
      <c r="C8" s="137">
        <v>15</v>
      </c>
      <c r="D8" s="138">
        <v>5</v>
      </c>
      <c r="E8" s="138"/>
      <c r="F8" s="138">
        <v>7</v>
      </c>
      <c r="G8" s="138"/>
      <c r="H8" s="139">
        <v>89.8758</v>
      </c>
      <c r="I8" s="139">
        <v>9.99</v>
      </c>
      <c r="J8" s="137">
        <v>14</v>
      </c>
      <c r="K8" s="138">
        <v>1</v>
      </c>
      <c r="L8" s="138">
        <v>1</v>
      </c>
      <c r="M8" s="135">
        <v>88.2758</v>
      </c>
      <c r="N8" s="138">
        <v>8.35</v>
      </c>
      <c r="O8" s="134">
        <v>5</v>
      </c>
      <c r="P8" s="134"/>
      <c r="Q8" s="134">
        <v>1</v>
      </c>
      <c r="R8" s="135">
        <v>30.8258</v>
      </c>
      <c r="S8" s="134">
        <v>4.55</v>
      </c>
      <c r="T8" s="147" t="s">
        <v>119</v>
      </c>
    </row>
    <row r="9" ht="24" customHeight="1" spans="1:20">
      <c r="A9" s="124">
        <v>2</v>
      </c>
      <c r="B9" s="136" t="s">
        <v>34</v>
      </c>
      <c r="C9" s="137">
        <v>15</v>
      </c>
      <c r="D9" s="138">
        <v>3</v>
      </c>
      <c r="E9" s="138"/>
      <c r="F9" s="138">
        <v>6</v>
      </c>
      <c r="G9" s="138"/>
      <c r="H9" s="139">
        <v>214.53</v>
      </c>
      <c r="I9" s="139">
        <v>29.33</v>
      </c>
      <c r="J9" s="137">
        <v>8</v>
      </c>
      <c r="K9" s="138">
        <v>3</v>
      </c>
      <c r="L9" s="138">
        <v>1</v>
      </c>
      <c r="M9" s="135">
        <v>195.3086</v>
      </c>
      <c r="N9" s="138">
        <v>25.65</v>
      </c>
      <c r="O9" s="134">
        <v>7</v>
      </c>
      <c r="P9" s="134">
        <v>3</v>
      </c>
      <c r="Q9" s="134">
        <v>1</v>
      </c>
      <c r="R9" s="135">
        <v>155.3086</v>
      </c>
      <c r="S9" s="134">
        <v>24.65</v>
      </c>
      <c r="T9" s="147" t="s">
        <v>129</v>
      </c>
    </row>
    <row r="10" ht="24" customHeight="1" spans="1:20">
      <c r="A10" s="124">
        <v>3</v>
      </c>
      <c r="B10" s="136" t="s">
        <v>35</v>
      </c>
      <c r="C10" s="137">
        <v>10</v>
      </c>
      <c r="D10" s="140"/>
      <c r="E10" s="140"/>
      <c r="F10" s="140">
        <v>2</v>
      </c>
      <c r="G10" s="140"/>
      <c r="H10" s="139">
        <v>66.406</v>
      </c>
      <c r="I10" s="142">
        <v>18</v>
      </c>
      <c r="J10" s="137">
        <v>4</v>
      </c>
      <c r="K10" s="138"/>
      <c r="L10" s="138"/>
      <c r="M10" s="138">
        <v>36</v>
      </c>
      <c r="N10" s="138">
        <v>12.3</v>
      </c>
      <c r="O10" s="136">
        <v>1</v>
      </c>
      <c r="P10" s="136"/>
      <c r="Q10" s="136"/>
      <c r="R10" s="136">
        <v>5</v>
      </c>
      <c r="S10" s="136">
        <v>0.5</v>
      </c>
      <c r="T10" s="147" t="s">
        <v>1170</v>
      </c>
    </row>
    <row r="11" ht="24" customHeight="1" spans="1:20">
      <c r="A11" s="124">
        <v>4</v>
      </c>
      <c r="B11" s="136" t="s">
        <v>36</v>
      </c>
      <c r="C11" s="137">
        <v>7</v>
      </c>
      <c r="D11" s="140">
        <v>1</v>
      </c>
      <c r="E11" s="140"/>
      <c r="F11" s="140">
        <v>7</v>
      </c>
      <c r="G11" s="140"/>
      <c r="H11" s="139">
        <v>16.44</v>
      </c>
      <c r="I11" s="141">
        <v>5.8</v>
      </c>
      <c r="J11" s="137">
        <v>3</v>
      </c>
      <c r="K11" s="138">
        <v>1</v>
      </c>
      <c r="L11" s="138">
        <v>3</v>
      </c>
      <c r="M11" s="138">
        <v>5.31</v>
      </c>
      <c r="N11" s="138">
        <v>2.3</v>
      </c>
      <c r="O11" s="134">
        <v>1</v>
      </c>
      <c r="P11" s="134"/>
      <c r="Q11" s="134">
        <v>1</v>
      </c>
      <c r="R11" s="134">
        <v>3.1</v>
      </c>
      <c r="S11" s="134">
        <v>1</v>
      </c>
      <c r="T11" s="147" t="s">
        <v>399</v>
      </c>
    </row>
    <row r="12" ht="24" customHeight="1" spans="1:20">
      <c r="A12" s="124">
        <v>5</v>
      </c>
      <c r="B12" s="136" t="s">
        <v>37</v>
      </c>
      <c r="C12" s="137">
        <v>7</v>
      </c>
      <c r="D12" s="138">
        <v>1</v>
      </c>
      <c r="E12" s="138"/>
      <c r="F12" s="138">
        <v>3</v>
      </c>
      <c r="G12" s="138"/>
      <c r="H12" s="139">
        <v>51.124</v>
      </c>
      <c r="I12" s="139">
        <v>7.1575</v>
      </c>
      <c r="J12" s="137">
        <v>5</v>
      </c>
      <c r="K12" s="138"/>
      <c r="L12" s="138">
        <v>4</v>
      </c>
      <c r="M12" s="135">
        <v>44.124</v>
      </c>
      <c r="N12" s="138">
        <v>6.3</v>
      </c>
      <c r="O12" s="134"/>
      <c r="P12" s="134"/>
      <c r="Q12" s="134"/>
      <c r="R12" s="134"/>
      <c r="S12" s="134"/>
      <c r="T12" s="147" t="s">
        <v>448</v>
      </c>
    </row>
    <row r="13" ht="24" customHeight="1" spans="1:20">
      <c r="A13" s="124">
        <v>6</v>
      </c>
      <c r="B13" s="136" t="s">
        <v>38</v>
      </c>
      <c r="C13" s="137">
        <v>6</v>
      </c>
      <c r="D13" s="138"/>
      <c r="E13" s="138"/>
      <c r="F13" s="138">
        <v>4</v>
      </c>
      <c r="G13" s="138"/>
      <c r="H13" s="139">
        <v>22.882</v>
      </c>
      <c r="I13" s="139">
        <v>7.16</v>
      </c>
      <c r="J13" s="137">
        <v>3</v>
      </c>
      <c r="K13" s="138"/>
      <c r="L13" s="138">
        <v>3</v>
      </c>
      <c r="M13" s="135">
        <v>17.742</v>
      </c>
      <c r="N13" s="138">
        <v>5.41</v>
      </c>
      <c r="O13" s="134"/>
      <c r="P13" s="134"/>
      <c r="Q13" s="134"/>
      <c r="R13" s="134"/>
      <c r="S13" s="134"/>
      <c r="T13" s="147" t="s">
        <v>1171</v>
      </c>
    </row>
    <row r="14" ht="24" customHeight="1" spans="1:20">
      <c r="A14" s="124">
        <v>7</v>
      </c>
      <c r="B14" s="136" t="s">
        <v>39</v>
      </c>
      <c r="C14" s="137">
        <v>6</v>
      </c>
      <c r="D14" s="140"/>
      <c r="E14" s="140"/>
      <c r="F14" s="140">
        <v>3</v>
      </c>
      <c r="G14" s="140"/>
      <c r="H14" s="139">
        <v>11.7474</v>
      </c>
      <c r="I14" s="139">
        <v>3.835</v>
      </c>
      <c r="J14" s="137">
        <v>2</v>
      </c>
      <c r="K14" s="138"/>
      <c r="L14" s="138">
        <v>2</v>
      </c>
      <c r="M14" s="135">
        <v>5.1674</v>
      </c>
      <c r="N14" s="138">
        <v>2.45</v>
      </c>
      <c r="O14" s="134"/>
      <c r="P14" s="134"/>
      <c r="Q14" s="134"/>
      <c r="R14" s="134"/>
      <c r="S14" s="134"/>
      <c r="T14" s="147" t="s">
        <v>1172</v>
      </c>
    </row>
    <row r="15" ht="24" customHeight="1" spans="1:20">
      <c r="A15" s="124">
        <v>8</v>
      </c>
      <c r="B15" s="136" t="s">
        <v>40</v>
      </c>
      <c r="C15" s="137">
        <v>5</v>
      </c>
      <c r="D15" s="140"/>
      <c r="E15" s="140"/>
      <c r="F15" s="140">
        <v>4</v>
      </c>
      <c r="G15" s="140"/>
      <c r="H15" s="139">
        <v>17.57</v>
      </c>
      <c r="I15" s="139">
        <v>2.85</v>
      </c>
      <c r="J15" s="137">
        <v>4</v>
      </c>
      <c r="K15" s="138"/>
      <c r="L15" s="138">
        <v>3</v>
      </c>
      <c r="M15" s="138">
        <v>14.55</v>
      </c>
      <c r="N15" s="138">
        <v>2.25</v>
      </c>
      <c r="O15" s="134"/>
      <c r="P15" s="134"/>
      <c r="Q15" s="134"/>
      <c r="R15" s="134"/>
      <c r="S15" s="134"/>
      <c r="T15" s="147" t="s">
        <v>465</v>
      </c>
    </row>
    <row r="16" ht="24" customHeight="1" spans="1:20">
      <c r="A16" s="124">
        <v>9</v>
      </c>
      <c r="B16" s="136" t="s">
        <v>41</v>
      </c>
      <c r="C16" s="137">
        <v>4</v>
      </c>
      <c r="D16" s="140"/>
      <c r="E16" s="140"/>
      <c r="F16" s="140">
        <v>3</v>
      </c>
      <c r="G16" s="140"/>
      <c r="H16" s="139">
        <v>3.2427</v>
      </c>
      <c r="I16" s="139">
        <v>1.3927</v>
      </c>
      <c r="J16" s="137">
        <v>1</v>
      </c>
      <c r="K16" s="138"/>
      <c r="L16" s="138"/>
      <c r="M16" s="138">
        <v>2.2</v>
      </c>
      <c r="N16" s="138">
        <v>0.5</v>
      </c>
      <c r="O16" s="134"/>
      <c r="P16" s="134"/>
      <c r="Q16" s="134"/>
      <c r="R16" s="134"/>
      <c r="S16" s="134"/>
      <c r="T16" s="148" t="s">
        <v>1173</v>
      </c>
    </row>
    <row r="17" ht="24" customHeight="1" spans="1:20">
      <c r="A17" s="124">
        <v>10</v>
      </c>
      <c r="B17" s="136" t="s">
        <v>42</v>
      </c>
      <c r="C17" s="137">
        <v>5</v>
      </c>
      <c r="D17" s="138">
        <v>2</v>
      </c>
      <c r="E17" s="138"/>
      <c r="F17" s="138">
        <v>3</v>
      </c>
      <c r="G17" s="138"/>
      <c r="H17" s="141">
        <v>15.5</v>
      </c>
      <c r="I17" s="141">
        <v>4.7</v>
      </c>
      <c r="J17" s="137">
        <v>4</v>
      </c>
      <c r="K17" s="138">
        <v>1</v>
      </c>
      <c r="L17" s="138">
        <v>3</v>
      </c>
      <c r="M17" s="138">
        <v>12.5</v>
      </c>
      <c r="N17" s="138">
        <v>4.4</v>
      </c>
      <c r="O17" s="134"/>
      <c r="P17" s="134"/>
      <c r="Q17" s="134"/>
      <c r="R17" s="134"/>
      <c r="S17" s="134"/>
      <c r="T17" s="147" t="s">
        <v>1174</v>
      </c>
    </row>
    <row r="18" ht="24" customHeight="1" spans="1:20">
      <c r="A18" s="124">
        <v>11</v>
      </c>
      <c r="B18" s="136" t="s">
        <v>43</v>
      </c>
      <c r="C18" s="137">
        <v>7</v>
      </c>
      <c r="D18" s="138"/>
      <c r="E18" s="138"/>
      <c r="F18" s="138">
        <v>3</v>
      </c>
      <c r="G18" s="138"/>
      <c r="H18" s="139">
        <v>19.5851</v>
      </c>
      <c r="I18" s="139">
        <v>4.05</v>
      </c>
      <c r="J18" s="137">
        <v>1</v>
      </c>
      <c r="K18" s="138"/>
      <c r="L18" s="138">
        <v>1</v>
      </c>
      <c r="M18" s="138">
        <v>2</v>
      </c>
      <c r="N18" s="138">
        <v>0.5</v>
      </c>
      <c r="O18" s="134"/>
      <c r="P18" s="134"/>
      <c r="Q18" s="134"/>
      <c r="R18" s="134"/>
      <c r="S18" s="134"/>
      <c r="T18" s="147" t="s">
        <v>688</v>
      </c>
    </row>
    <row r="19" ht="24" customHeight="1" spans="1:20">
      <c r="A19" s="124">
        <v>12</v>
      </c>
      <c r="B19" s="136" t="s">
        <v>44</v>
      </c>
      <c r="C19" s="137">
        <v>2</v>
      </c>
      <c r="D19" s="140"/>
      <c r="E19" s="140"/>
      <c r="F19" s="140">
        <v>1</v>
      </c>
      <c r="G19" s="140"/>
      <c r="H19" s="141">
        <v>1.8</v>
      </c>
      <c r="I19" s="141">
        <v>0.5</v>
      </c>
      <c r="J19" s="137">
        <v>1</v>
      </c>
      <c r="K19" s="138"/>
      <c r="L19" s="138"/>
      <c r="M19" s="138">
        <v>1</v>
      </c>
      <c r="N19" s="138">
        <v>0.3</v>
      </c>
      <c r="O19" s="134"/>
      <c r="P19" s="134"/>
      <c r="Q19" s="134"/>
      <c r="R19" s="134"/>
      <c r="S19" s="134"/>
      <c r="T19" s="147" t="s">
        <v>1175</v>
      </c>
    </row>
    <row r="20" ht="24" customHeight="1" spans="1:20">
      <c r="A20" s="124">
        <v>13</v>
      </c>
      <c r="B20" s="136" t="s">
        <v>45</v>
      </c>
      <c r="C20" s="137">
        <v>9</v>
      </c>
      <c r="D20" s="140">
        <v>1</v>
      </c>
      <c r="E20" s="140"/>
      <c r="F20" s="140"/>
      <c r="G20" s="140"/>
      <c r="H20" s="139">
        <v>11.4201</v>
      </c>
      <c r="I20" s="142">
        <v>4</v>
      </c>
      <c r="J20" s="137">
        <v>2</v>
      </c>
      <c r="K20" s="138">
        <v>1</v>
      </c>
      <c r="L20" s="138"/>
      <c r="M20" s="144">
        <v>6.7976</v>
      </c>
      <c r="N20" s="138">
        <v>2</v>
      </c>
      <c r="O20" s="134"/>
      <c r="P20" s="134"/>
      <c r="Q20" s="134"/>
      <c r="R20" s="134"/>
      <c r="S20" s="134"/>
      <c r="T20" s="147" t="s">
        <v>1176</v>
      </c>
    </row>
    <row r="21" ht="33.75" customHeight="1" spans="1:20">
      <c r="A21" s="124">
        <v>14</v>
      </c>
      <c r="B21" s="136" t="s">
        <v>16</v>
      </c>
      <c r="C21" s="137">
        <v>2</v>
      </c>
      <c r="D21" s="138"/>
      <c r="E21" s="138"/>
      <c r="F21" s="138"/>
      <c r="G21" s="138"/>
      <c r="H21" s="141">
        <v>26.1983</v>
      </c>
      <c r="I21" s="141">
        <v>5.5</v>
      </c>
      <c r="J21" s="137">
        <v>1</v>
      </c>
      <c r="K21" s="138"/>
      <c r="L21" s="138"/>
      <c r="M21" s="135">
        <v>20.5188</v>
      </c>
      <c r="N21" s="138">
        <v>3.5</v>
      </c>
      <c r="O21" s="136">
        <v>1</v>
      </c>
      <c r="P21" s="136"/>
      <c r="Q21" s="136"/>
      <c r="R21" s="149">
        <v>20.5188</v>
      </c>
      <c r="S21" s="136">
        <v>3.5</v>
      </c>
      <c r="T21" s="147" t="s">
        <v>1072</v>
      </c>
    </row>
    <row r="22" ht="24" customHeight="1" spans="1:20">
      <c r="A22" s="124">
        <v>15</v>
      </c>
      <c r="B22" s="136" t="s">
        <v>47</v>
      </c>
      <c r="C22" s="137">
        <v>1</v>
      </c>
      <c r="D22" s="138"/>
      <c r="E22" s="138"/>
      <c r="F22" s="138"/>
      <c r="G22" s="138"/>
      <c r="H22" s="142">
        <v>30</v>
      </c>
      <c r="I22" s="142">
        <v>9</v>
      </c>
      <c r="J22" s="137">
        <v>1</v>
      </c>
      <c r="K22" s="138"/>
      <c r="L22" s="138"/>
      <c r="M22" s="145">
        <v>30</v>
      </c>
      <c r="N22" s="138">
        <v>7.5</v>
      </c>
      <c r="O22" s="136">
        <v>1</v>
      </c>
      <c r="P22" s="136"/>
      <c r="Q22" s="136"/>
      <c r="R22" s="136">
        <v>30</v>
      </c>
      <c r="S22" s="136">
        <v>5</v>
      </c>
      <c r="T22" s="147" t="s">
        <v>281</v>
      </c>
    </row>
    <row r="23" ht="24" customHeight="1" spans="1:20">
      <c r="A23" s="124">
        <v>16</v>
      </c>
      <c r="B23" s="136" t="s">
        <v>48</v>
      </c>
      <c r="C23" s="137">
        <v>5</v>
      </c>
      <c r="D23" s="138">
        <v>1</v>
      </c>
      <c r="E23" s="138"/>
      <c r="F23" s="138">
        <v>5</v>
      </c>
      <c r="G23" s="138"/>
      <c r="H23" s="141">
        <v>10.4985</v>
      </c>
      <c r="I23" s="139">
        <v>1.5585</v>
      </c>
      <c r="J23" s="138"/>
      <c r="K23" s="138"/>
      <c r="L23" s="138"/>
      <c r="M23" s="135"/>
      <c r="N23" s="138"/>
      <c r="O23" s="134"/>
      <c r="P23" s="134"/>
      <c r="Q23" s="134"/>
      <c r="R23" s="134"/>
      <c r="S23" s="134"/>
      <c r="T23" s="147" t="s">
        <v>1177</v>
      </c>
    </row>
    <row r="24" ht="24" customHeight="1" spans="1:20">
      <c r="A24" s="124">
        <v>17</v>
      </c>
      <c r="B24" s="136" t="s">
        <v>49</v>
      </c>
      <c r="C24" s="137">
        <v>3</v>
      </c>
      <c r="D24" s="138"/>
      <c r="E24" s="138"/>
      <c r="F24" s="138">
        <v>2</v>
      </c>
      <c r="G24" s="138"/>
      <c r="H24" s="139">
        <v>8.442</v>
      </c>
      <c r="I24" s="139">
        <v>3.45</v>
      </c>
      <c r="J24" s="137">
        <v>3</v>
      </c>
      <c r="K24" s="138"/>
      <c r="L24" s="138">
        <v>2</v>
      </c>
      <c r="M24" s="135">
        <v>8.442</v>
      </c>
      <c r="N24" s="138">
        <v>3.45</v>
      </c>
      <c r="O24" s="134"/>
      <c r="P24" s="134"/>
      <c r="Q24" s="134"/>
      <c r="R24" s="134"/>
      <c r="S24" s="134"/>
      <c r="T24" s="147" t="s">
        <v>281</v>
      </c>
    </row>
    <row r="25" ht="24" customHeight="1" spans="1:20">
      <c r="A25" s="124">
        <v>18</v>
      </c>
      <c r="B25" s="136" t="s">
        <v>50</v>
      </c>
      <c r="C25" s="143">
        <v>2</v>
      </c>
      <c r="D25" s="138"/>
      <c r="E25" s="138"/>
      <c r="F25" s="138"/>
      <c r="G25" s="138"/>
      <c r="H25" s="139">
        <v>9.555</v>
      </c>
      <c r="I25" s="142">
        <v>2</v>
      </c>
      <c r="J25" s="137">
        <v>2</v>
      </c>
      <c r="K25" s="138"/>
      <c r="L25" s="138"/>
      <c r="M25" s="135">
        <v>9.555</v>
      </c>
      <c r="N25" s="138">
        <v>1.5</v>
      </c>
      <c r="O25" s="136">
        <v>1</v>
      </c>
      <c r="P25" s="136"/>
      <c r="Q25" s="136"/>
      <c r="R25" s="149">
        <v>7.208</v>
      </c>
      <c r="S25" s="136">
        <v>1.5</v>
      </c>
      <c r="T25" s="147" t="s">
        <v>1178</v>
      </c>
    </row>
    <row r="26" ht="24" customHeight="1" spans="1:20">
      <c r="A26" s="124">
        <v>19</v>
      </c>
      <c r="B26" s="136" t="s">
        <v>953</v>
      </c>
      <c r="C26" s="143">
        <v>1</v>
      </c>
      <c r="D26" s="140"/>
      <c r="E26" s="140"/>
      <c r="F26" s="140"/>
      <c r="G26" s="140"/>
      <c r="H26" s="139">
        <v>1.393</v>
      </c>
      <c r="I26" s="141">
        <v>0.5</v>
      </c>
      <c r="J26" s="137">
        <v>1</v>
      </c>
      <c r="K26" s="140"/>
      <c r="L26" s="140"/>
      <c r="M26" s="135">
        <v>1.393</v>
      </c>
      <c r="N26" s="138">
        <v>0.5</v>
      </c>
      <c r="O26" s="134"/>
      <c r="P26" s="134"/>
      <c r="Q26" s="134"/>
      <c r="R26" s="134"/>
      <c r="S26" s="134"/>
      <c r="T26" s="147" t="s">
        <v>1179</v>
      </c>
    </row>
    <row r="27" ht="24" customHeight="1" spans="1:20">
      <c r="A27" s="124">
        <v>20</v>
      </c>
      <c r="B27" s="136" t="s">
        <v>53</v>
      </c>
      <c r="C27" s="143">
        <v>5</v>
      </c>
      <c r="D27" s="138">
        <v>2</v>
      </c>
      <c r="E27" s="138"/>
      <c r="F27" s="138">
        <v>3</v>
      </c>
      <c r="G27" s="138"/>
      <c r="H27" s="139">
        <v>3.02</v>
      </c>
      <c r="I27" s="139">
        <v>1.95</v>
      </c>
      <c r="J27" s="137">
        <v>1</v>
      </c>
      <c r="K27" s="138">
        <v>1</v>
      </c>
      <c r="L27" s="138"/>
      <c r="M27" s="135">
        <v>1.3477</v>
      </c>
      <c r="N27" s="138">
        <v>0.6</v>
      </c>
      <c r="O27" s="134"/>
      <c r="P27" s="134"/>
      <c r="Q27" s="134"/>
      <c r="R27" s="134"/>
      <c r="S27" s="134"/>
      <c r="T27" s="147" t="s">
        <v>1180</v>
      </c>
    </row>
    <row r="28" ht="24" customHeight="1" spans="1:20">
      <c r="A28" s="124">
        <v>21</v>
      </c>
      <c r="B28" s="136" t="s">
        <v>54</v>
      </c>
      <c r="C28" s="143">
        <v>3</v>
      </c>
      <c r="D28" s="134"/>
      <c r="E28" s="134"/>
      <c r="F28" s="134">
        <v>3</v>
      </c>
      <c r="G28" s="134"/>
      <c r="H28" s="139">
        <v>3.43</v>
      </c>
      <c r="I28" s="139">
        <v>0.769</v>
      </c>
      <c r="J28" s="134"/>
      <c r="K28" s="134"/>
      <c r="L28" s="134"/>
      <c r="M28" s="134"/>
      <c r="N28" s="134"/>
      <c r="O28" s="134"/>
      <c r="P28" s="134"/>
      <c r="Q28" s="134"/>
      <c r="R28" s="134"/>
      <c r="S28" s="134"/>
      <c r="T28" s="147" t="s">
        <v>1181</v>
      </c>
    </row>
  </sheetData>
  <mergeCells count="16">
    <mergeCell ref="A1:T1"/>
    <mergeCell ref="B2:T2"/>
    <mergeCell ref="J3:S3"/>
    <mergeCell ref="O4:S4"/>
    <mergeCell ref="O5:S5"/>
    <mergeCell ref="A7:B7"/>
    <mergeCell ref="A3:A6"/>
    <mergeCell ref="B3:B6"/>
    <mergeCell ref="C5:C6"/>
    <mergeCell ref="D5:D6"/>
    <mergeCell ref="F5:F6"/>
    <mergeCell ref="H5:H6"/>
    <mergeCell ref="I5:I6"/>
    <mergeCell ref="T3:T6"/>
    <mergeCell ref="J4:N5"/>
    <mergeCell ref="C3:I4"/>
  </mergeCells>
  <printOptions horizontalCentered="1"/>
  <pageMargins left="0.708661417322835" right="0.31496062992126" top="0.78740157480315" bottom="0.78740157480315" header="0.31496062992126" footer="0.31496062992126"/>
  <pageSetup paperSize="9" scale="87" firstPageNumber="11" fitToHeight="0"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指挥部对比表</vt:lpstr>
      <vt:lpstr>责任单位对比</vt:lpstr>
      <vt:lpstr>县领导挂钩项目情况</vt:lpstr>
      <vt:lpstr>县重点 (按2018年原则分指挥部)</vt:lpstr>
      <vt:lpstr>县重点</vt:lpstr>
      <vt:lpstr>指挥部挂钩联系情况  新</vt:lpstr>
      <vt:lpstr>县领导挂钩项目</vt:lpstr>
      <vt:lpstr>县领导挂钩项目统计表</vt:lpstr>
      <vt:lpstr>责任单位情况(新)</vt:lpstr>
      <vt:lpstr>市重点</vt:lpstr>
      <vt:lpstr>省重点</vt:lpstr>
      <vt:lpstr>固投</vt:lpstr>
      <vt:lpstr>1110调研项目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fgjzdb</dc:creator>
  <cp:lastModifiedBy>Administrator</cp:lastModifiedBy>
  <cp:revision>1</cp:revision>
  <dcterms:created xsi:type="dcterms:W3CDTF">1996-12-17T01:32:00Z</dcterms:created>
  <cp:lastPrinted>2021-08-12T01:21:00Z</cp:lastPrinted>
  <dcterms:modified xsi:type="dcterms:W3CDTF">2022-07-27T08:59:39Z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y fmtid="{D5CDD505-2E9C-101B-9397-08002B2CF9AE}" pid="3" name="KSORubyTemplateID">
    <vt:lpwstr>14</vt:lpwstr>
  </property>
  <property fmtid="{D5CDD505-2E9C-101B-9397-08002B2CF9AE}" pid="4" name="ICV">
    <vt:lpwstr>B4B2260659F94602A5720F4B743002B8</vt:lpwstr>
  </property>
</Properties>
</file>