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重点" sheetId="4" r:id="rId1"/>
  </sheets>
  <definedNames>
    <definedName name="_xlnm._FilterDatabase" localSheetId="0" hidden="1">县重点!$A$5:$M$225</definedName>
    <definedName name="_xlnm.Print_Titles" localSheetId="0">县重点!$4:$5</definedName>
  </definedNames>
  <calcPr calcId="144525"/>
</workbook>
</file>

<file path=xl/sharedStrings.xml><?xml version="1.0" encoding="utf-8"?>
<sst xmlns="http://schemas.openxmlformats.org/spreadsheetml/2006/main" count="1261" uniqueCount="553">
  <si>
    <t>附件</t>
  </si>
  <si>
    <t>罗源县2022年重点建设项目11月进度跟踪表</t>
  </si>
  <si>
    <t>备注★的为省重点，▲的为市重点，◆的为攻坚项目</t>
  </si>
  <si>
    <t>序号</t>
  </si>
  <si>
    <t>项目名称</t>
  </si>
  <si>
    <t>总投资</t>
  </si>
  <si>
    <t>2022年计划投资</t>
  </si>
  <si>
    <t>计划开工月份</t>
  </si>
  <si>
    <t>计划竣工月份</t>
  </si>
  <si>
    <t>1-11月完成投资
（万元）</t>
  </si>
  <si>
    <t>当年开竣工月份</t>
  </si>
  <si>
    <t>项目
业主</t>
  </si>
  <si>
    <t>责任
单位</t>
  </si>
  <si>
    <t>备注</t>
  </si>
  <si>
    <t>11月完成投资</t>
  </si>
  <si>
    <t>1-11月累计完成投资</t>
  </si>
  <si>
    <t>投资完成率
（%）</t>
  </si>
  <si>
    <t>合计</t>
  </si>
  <si>
    <t>一、在建</t>
  </si>
  <si>
    <t>1.农林水利</t>
  </si>
  <si>
    <t>丽景珍贵树种智能化培育示范基地项目</t>
  </si>
  <si>
    <t>2021-07</t>
  </si>
  <si>
    <t>2022-04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</si>
  <si>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月竣工</t>
    </r>
  </si>
  <si>
    <t>罗源县丽景旅游开发有限公司</t>
  </si>
  <si>
    <t>凤山镇</t>
  </si>
  <si>
    <r>
      <rPr>
        <sz val="10"/>
        <rFont val="Arial"/>
        <charset val="0"/>
      </rPr>
      <t xml:space="preserve">▲
</t>
    </r>
    <r>
      <rPr>
        <sz val="10"/>
        <rFont val="宋体"/>
        <charset val="134"/>
      </rPr>
      <t>◆</t>
    </r>
  </si>
  <si>
    <t>西洋花卉苗木基地项目</t>
  </si>
  <si>
    <t>2017-10</t>
  </si>
  <si>
    <t>2022-12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</si>
  <si>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月竣工</t>
    </r>
  </si>
  <si>
    <t>福建西洋农业开发股份有限公司</t>
  </si>
  <si>
    <t>碧里乡</t>
  </si>
  <si>
    <t>大来藻类研发培育基地</t>
  </si>
  <si>
    <t>2021-01</t>
  </si>
  <si>
    <t>福建省罗源县濂澳大来海洋科技有限公司</t>
  </si>
  <si>
    <t>起步镇防洪工程项目</t>
  </si>
  <si>
    <t>2020-09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</si>
  <si>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月竣工</t>
    </r>
  </si>
  <si>
    <t>起步镇人民政府</t>
  </si>
  <si>
    <t>起步镇</t>
  </si>
  <si>
    <t>汇佰佳禽业发展项目</t>
  </si>
  <si>
    <t>2020-11</t>
  </si>
  <si>
    <t>2022-11</t>
  </si>
  <si>
    <t>福建汇佰佳禽业发展有限公司</t>
  </si>
  <si>
    <t>中房镇</t>
  </si>
  <si>
    <t>中房镇河洋溪流域防洪治理工程（一期乾溪至沙坂段）</t>
  </si>
  <si>
    <t>2021-10</t>
  </si>
  <si>
    <t>2022-05</t>
  </si>
  <si>
    <t>8月竣工</t>
  </si>
  <si>
    <t>罗源县中房镇人民政府</t>
  </si>
  <si>
    <t>水利局
中房镇</t>
  </si>
  <si>
    <t>新馨全自动化蛋鸡生态养殖项目</t>
  </si>
  <si>
    <t>2021-03</t>
  </si>
  <si>
    <t>10月竣工</t>
  </si>
  <si>
    <t>福建省罗源新馨禽业有限公司</t>
  </si>
  <si>
    <t>白塔乡</t>
  </si>
  <si>
    <t>高山反季节特色农产品种植项目</t>
  </si>
  <si>
    <t>2021-08</t>
  </si>
  <si>
    <t>2023-08</t>
  </si>
  <si>
    <t>福建省罗源县东里生态农业发展有限公司</t>
  </si>
  <si>
    <t>霍口乡</t>
  </si>
  <si>
    <t>罗源霍口水库工程</t>
  </si>
  <si>
    <t>2017-06</t>
  </si>
  <si>
    <t>2023-06</t>
  </si>
  <si>
    <t>福建省水利投资集团（霍口）水务有限公司</t>
  </si>
  <si>
    <t>霍口水库建设指挥部</t>
  </si>
  <si>
    <t>★
▲
◆</t>
  </si>
  <si>
    <t>罗源县昌西水库工程</t>
  </si>
  <si>
    <t>2017-12</t>
  </si>
  <si>
    <t>2023-03</t>
  </si>
  <si>
    <t>云水环境保护（罗源）有限公司</t>
  </si>
  <si>
    <t>昌西水库建设指挥部</t>
  </si>
  <si>
    <t>2.交通</t>
  </si>
  <si>
    <r>
      <rPr>
        <sz val="10"/>
        <rFont val="宋体"/>
        <charset val="134"/>
      </rPr>
      <t>碧里作业区</t>
    </r>
    <r>
      <rPr>
        <sz val="10"/>
        <rFont val="Arial"/>
        <charset val="0"/>
      </rPr>
      <t>6#</t>
    </r>
    <r>
      <rPr>
        <sz val="10"/>
        <rFont val="宋体"/>
        <charset val="134"/>
      </rPr>
      <t>泊位工程</t>
    </r>
  </si>
  <si>
    <t>福州港罗源湾码头有限公司</t>
  </si>
  <si>
    <t>3.城建环保</t>
  </si>
  <si>
    <t>罗源县城区环境综合改造提升项目</t>
  </si>
  <si>
    <t>2020-10</t>
  </si>
  <si>
    <t>2022-03</t>
  </si>
  <si>
    <t>罗源城区改造建设发展有限公司</t>
  </si>
  <si>
    <r>
      <rPr>
        <sz val="10"/>
        <rFont val="宋体"/>
        <charset val="134"/>
      </rPr>
      <t>住建局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</si>
  <si>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金尊名城周边道路建设工程</t>
  </si>
  <si>
    <t>2021-06</t>
  </si>
  <si>
    <t>5月竣工</t>
  </si>
  <si>
    <t>罗源县金尊物业管理有限公司</t>
  </si>
  <si>
    <t>4.工业科技</t>
  </si>
  <si>
    <t>福州台商投资区新能源及智能装备制造产业园</t>
  </si>
  <si>
    <t>2023-10</t>
  </si>
  <si>
    <t>福州台商投资区开发建设有限公司</t>
  </si>
  <si>
    <t>台商区</t>
  </si>
  <si>
    <t>华扬新材料卧螺离心机筒体新材料研发和应用项目</t>
  </si>
  <si>
    <t>2023-12</t>
  </si>
  <si>
    <t>福建华扬新材料科技有限公司</t>
  </si>
  <si>
    <t>福建九正机电有限公司汽配生产项目</t>
  </si>
  <si>
    <t>2021-12</t>
  </si>
  <si>
    <t>福建九正机电有限公司</t>
  </si>
  <si>
    <t>福州台立闽金属科技有限公司汽车零部件生产项目</t>
  </si>
  <si>
    <t>2023-01</t>
  </si>
  <si>
    <t>福州台立闽金属科技有限公司</t>
  </si>
  <si>
    <t>福州钠星科技有限公司汽车零部件生产项目</t>
  </si>
  <si>
    <t>福州钠星科技有限公司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</si>
  <si>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134"/>
      </rPr>
      <t>-</t>
    </r>
    <r>
      <rPr>
        <sz val="10"/>
        <rFont val="宋体"/>
        <charset val="134"/>
      </rPr>
      <t>钢铁产能置换项目</t>
    </r>
  </si>
  <si>
    <t>2020-02</t>
  </si>
  <si>
    <t>宝钢德盛不锈钢有限公司</t>
  </si>
  <si>
    <t>开发区</t>
  </si>
  <si>
    <t>罗源宝钢德盛厂区西侧红土镍矿原料场技术改造项目</t>
  </si>
  <si>
    <t>2021-05</t>
  </si>
  <si>
    <t>2023-02</t>
  </si>
  <si>
    <t>▲
◆</t>
  </si>
  <si>
    <t>宝钢德盛老产线烧结系统脱硫脱硝系统技术改造项目</t>
  </si>
  <si>
    <t/>
  </si>
  <si>
    <r>
      <rPr>
        <sz val="10"/>
        <rFont val="宋体"/>
        <charset val="134"/>
      </rPr>
      <t>罗源宝太</t>
    </r>
    <r>
      <rPr>
        <sz val="10"/>
        <rFont val="Arial"/>
        <charset val="134"/>
      </rPr>
      <t>110</t>
    </r>
    <r>
      <rPr>
        <sz val="10"/>
        <rFont val="宋体"/>
        <charset val="134"/>
      </rPr>
      <t>万吨冷轧项目</t>
    </r>
  </si>
  <si>
    <t>2021-09</t>
  </si>
  <si>
    <t>2024-12</t>
  </si>
  <si>
    <t>福建宝太不锈钢有限公司</t>
  </si>
  <si>
    <t>福建德盛镍业配套煤气工程节能减排改造升级项目</t>
  </si>
  <si>
    <t>2019-11</t>
  </si>
  <si>
    <t>福建德胜能源有限公司</t>
  </si>
  <si>
    <r>
      <rPr>
        <sz val="10"/>
        <rFont val="宋体"/>
        <charset val="134"/>
      </rPr>
      <t>侨源气体配套闽光钢铁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40000Nm3/h</t>
    </r>
    <r>
      <rPr>
        <sz val="10"/>
        <rFont val="宋体"/>
        <charset val="134"/>
      </rPr>
      <t>空分装置改扩建项目</t>
    </r>
  </si>
  <si>
    <t>2018-12</t>
  </si>
  <si>
    <t>2022-06</t>
  </si>
  <si>
    <t>侨源气体（福州）有限公司</t>
  </si>
  <si>
    <t>烧结系统超低排放改造工程</t>
  </si>
  <si>
    <t>6月竣工</t>
  </si>
  <si>
    <t>福建亿鑫钢铁有限公司</t>
  </si>
  <si>
    <t>福建亿鑫钢铁有限公司封闭式料场改造工程项目</t>
  </si>
  <si>
    <t>福建省恒益建材科技产业园</t>
  </si>
  <si>
    <t>2021-11</t>
  </si>
  <si>
    <t>2025-12</t>
  </si>
  <si>
    <t>福建省恒益建材可以有限公司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</si>
  <si>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1</t>
    </r>
    <r>
      <rPr>
        <sz val="10"/>
        <rFont val="宋体"/>
        <charset val="134"/>
      </rPr>
      <t>万吨再造烟叶原料预处理线及配套仓库项目</t>
    </r>
  </si>
  <si>
    <t>2019-10</t>
  </si>
  <si>
    <t>福建金闽再造烟叶发展有限公司</t>
  </si>
  <si>
    <t>兴闽威岩棉保温材料生产线扩建项目</t>
  </si>
  <si>
    <t>福建兴闽威建材有限公司</t>
  </si>
  <si>
    <t>松山镇</t>
  </si>
  <si>
    <r>
      <rPr>
        <sz val="10"/>
        <rFont val="Arial"/>
        <charset val="0"/>
      </rPr>
      <t>“</t>
    </r>
    <r>
      <rPr>
        <sz val="10"/>
        <rFont val="宋体"/>
        <charset val="134"/>
      </rPr>
      <t>卖纸拉回收</t>
    </r>
    <r>
      <rPr>
        <sz val="10"/>
        <rFont val="Arial"/>
        <charset val="0"/>
      </rPr>
      <t>”</t>
    </r>
    <r>
      <rPr>
        <sz val="10"/>
        <rFont val="宋体"/>
        <charset val="134"/>
      </rPr>
      <t>城市回收服务平台项目</t>
    </r>
  </si>
  <si>
    <t>福州卖纸拉信息科技有限公司</t>
  </si>
  <si>
    <r>
      <rPr>
        <sz val="10"/>
        <rFont val="Arial"/>
        <charset val="0"/>
      </rPr>
      <t>3#</t>
    </r>
    <r>
      <rPr>
        <sz val="10"/>
        <rFont val="宋体"/>
        <charset val="134"/>
      </rPr>
      <t>船坞技术改造工程项目</t>
    </r>
  </si>
  <si>
    <t>福建华东船厂有限公司</t>
  </si>
  <si>
    <t>船舶修理能力提升技改工程项目</t>
  </si>
  <si>
    <t>7月竣工</t>
  </si>
  <si>
    <t>北方岩虫集约化养殖技术集成开发项目</t>
  </si>
  <si>
    <t>2020-06</t>
  </si>
  <si>
    <t>福建省洋泽海洋生物科技有限公司</t>
  </si>
  <si>
    <t>鉴江镇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</si>
  <si>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100</t>
    </r>
    <r>
      <rPr>
        <sz val="10"/>
        <rFont val="宋体"/>
        <charset val="134"/>
      </rPr>
      <t>万吨装配式建筑原材料加工项目</t>
    </r>
  </si>
  <si>
    <t>福州长德新型材料有限公司</t>
  </si>
  <si>
    <r>
      <rPr>
        <sz val="10"/>
        <rFont val="宋体"/>
        <charset val="134"/>
      </rPr>
      <t>日产</t>
    </r>
    <r>
      <rPr>
        <sz val="10"/>
        <rFont val="Arial"/>
        <charset val="0"/>
      </rPr>
      <t>3</t>
    </r>
    <r>
      <rPr>
        <sz val="10"/>
        <rFont val="宋体"/>
        <charset val="134"/>
      </rPr>
      <t>万袋绣球菌基地项目</t>
    </r>
  </si>
  <si>
    <t>2022-09</t>
  </si>
  <si>
    <t>9月竣工</t>
  </si>
  <si>
    <t>福建珍菌谷生物科技有限公司</t>
  </si>
  <si>
    <t>生物分离秀珍菇液体菌种项目</t>
  </si>
  <si>
    <t>福州菌之路农业综合开发有限公司</t>
  </si>
  <si>
    <t>锦源纺织二期项目</t>
  </si>
  <si>
    <t>2020-05</t>
  </si>
  <si>
    <t>福建锦源纺织科技有限公司</t>
  </si>
  <si>
    <r>
      <rPr>
        <sz val="10"/>
        <rFont val="Arial"/>
        <charset val="0"/>
      </rPr>
      <t>SPC</t>
    </r>
    <r>
      <rPr>
        <sz val="10"/>
        <rFont val="宋体"/>
        <charset val="134"/>
      </rPr>
      <t>地板新材料技术推广项目</t>
    </r>
  </si>
  <si>
    <t>2021-02</t>
  </si>
  <si>
    <t>福州豪仕达厨具制造有限公司</t>
  </si>
  <si>
    <t>科建建筑材料生产建设项目</t>
  </si>
  <si>
    <t>罗源科建新材料有限公司</t>
  </si>
  <si>
    <t>洪洋乡</t>
  </si>
  <si>
    <r>
      <rPr>
        <sz val="10"/>
        <rFont val="宋体"/>
        <charset val="134"/>
      </rPr>
      <t>新科星年产</t>
    </r>
    <r>
      <rPr>
        <sz val="10"/>
        <rFont val="Arial"/>
        <charset val="0"/>
      </rPr>
      <t>100</t>
    </r>
    <r>
      <rPr>
        <sz val="10"/>
        <rFont val="宋体"/>
        <charset val="134"/>
      </rPr>
      <t>万立方米新型环保建材建设项目</t>
    </r>
  </si>
  <si>
    <t>2020-04</t>
  </si>
  <si>
    <t>福建新科星新型建材有限公司</t>
  </si>
  <si>
    <r>
      <rPr>
        <sz val="10"/>
        <rFont val="宋体"/>
        <charset val="134"/>
      </rPr>
      <t>润煌年产</t>
    </r>
    <r>
      <rPr>
        <sz val="10"/>
        <rFont val="Arial"/>
        <charset val="0"/>
      </rPr>
      <t>2</t>
    </r>
    <r>
      <rPr>
        <sz val="10"/>
        <rFont val="宋体"/>
        <charset val="134"/>
      </rPr>
      <t>万吨新型塑料管道项目</t>
    </r>
  </si>
  <si>
    <t>福建润煌塑业科技有限公司</t>
  </si>
  <si>
    <t>盛嘉钢化中空安全玻璃生产建设项目</t>
  </si>
  <si>
    <t>福州市盛嘉玻璃科技有限公司</t>
  </si>
  <si>
    <r>
      <rPr>
        <sz val="10"/>
        <rFont val="宋体"/>
        <charset val="134"/>
      </rPr>
      <t>禹顺泰年产</t>
    </r>
    <r>
      <rPr>
        <sz val="10"/>
        <rFont val="Arial"/>
        <charset val="0"/>
      </rPr>
      <t>20</t>
    </r>
    <r>
      <rPr>
        <sz val="10"/>
        <rFont val="宋体"/>
        <charset val="134"/>
      </rPr>
      <t>万套装配箱新型建筑材料制品生产项目</t>
    </r>
  </si>
  <si>
    <t>福州市禹顺泰建材科技有限公司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</si>
  <si>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700</t>
    </r>
    <r>
      <rPr>
        <sz val="10"/>
        <rFont val="宋体"/>
        <charset val="134"/>
      </rPr>
      <t>吨阀门机和管道配件加工项目技术升级改造</t>
    </r>
  </si>
  <si>
    <t>福建福燕阀门有限公司</t>
  </si>
  <si>
    <t>水产膨化配合饲料建设技术升级改造项目</t>
  </si>
  <si>
    <t>福州市渔盛饲料有限公司</t>
  </si>
  <si>
    <t>利利废弃石渣回收处理综合再生利用技术升级改造项目</t>
  </si>
  <si>
    <t>2020-08</t>
  </si>
  <si>
    <t>福州利利再生物资回收有限公司</t>
  </si>
  <si>
    <t>华飞复合材料包装箱建设项目</t>
  </si>
  <si>
    <t>2019-02</t>
  </si>
  <si>
    <t>罗源县华飞新型材料科技有限公司</t>
  </si>
  <si>
    <t>固顺工程机械设备建设项目</t>
  </si>
  <si>
    <t>2020-07</t>
  </si>
  <si>
    <t>2022-08</t>
  </si>
  <si>
    <r>
      <rPr>
        <sz val="10"/>
        <rFont val="Arial"/>
        <charset val="0"/>
      </rPr>
      <t>8</t>
    </r>
    <r>
      <rPr>
        <sz val="10"/>
        <rFont val="宋体"/>
        <charset val="0"/>
      </rPr>
      <t>月竣工</t>
    </r>
  </si>
  <si>
    <t>福建固顺工程机械有限公司</t>
  </si>
  <si>
    <t>海聚建筑材料制品加工项目</t>
  </si>
  <si>
    <t>罗源海聚环保科技有限公司</t>
  </si>
  <si>
    <t>◆</t>
  </si>
  <si>
    <t>新景驰锐新材料钢结构制造项目</t>
  </si>
  <si>
    <t>福建新景驰锐钢结构有限公司</t>
  </si>
  <si>
    <r>
      <rPr>
        <sz val="10"/>
        <rFont val="Arial"/>
        <charset val="0"/>
      </rPr>
      <t xml:space="preserve">▲
</t>
    </r>
    <r>
      <rPr>
        <sz val="10"/>
        <rFont val="宋体"/>
        <charset val="0"/>
      </rPr>
      <t>◆</t>
    </r>
  </si>
  <si>
    <t>忆农鑫微生物有机肥料项目</t>
  </si>
  <si>
    <t>2024-09</t>
  </si>
  <si>
    <t>福州忆农鑫生物科技有限公司</t>
  </si>
  <si>
    <t>精奥磊模具设计制造项目</t>
  </si>
  <si>
    <t>2019-07</t>
  </si>
  <si>
    <t>福建精奥磊科技有限公司</t>
  </si>
  <si>
    <t>奥特龙非标自动化设备生产项目</t>
  </si>
  <si>
    <t>2019-05</t>
  </si>
  <si>
    <t>2023-05</t>
  </si>
  <si>
    <t>福州奥特龙环保技术有限公司</t>
  </si>
  <si>
    <t>萍晴日用化妆品项目</t>
  </si>
  <si>
    <t>福州萍晴日用化妆品有限公司</t>
  </si>
  <si>
    <t>玻璃钢一体化环保设备制造项</t>
  </si>
  <si>
    <t>2023-11</t>
  </si>
  <si>
    <t>福州市保万自动化设备有限公司</t>
  </si>
  <si>
    <t>新型环保生态建材制造项目</t>
  </si>
  <si>
    <t>福康居建材科技（福州）有限公司</t>
  </si>
  <si>
    <t>高频焊接金属制品制造项目</t>
  </si>
  <si>
    <t>罗源星鑫与涵金属制品有限公司</t>
  </si>
  <si>
    <t>迪顺生物质燃料项目</t>
  </si>
  <si>
    <t>2018-06</t>
  </si>
  <si>
    <t>福州迪顺生物质燃料有限公司</t>
  </si>
  <si>
    <t>福源泰机制砂制造项目</t>
  </si>
  <si>
    <t>福建福源泰建筑材料有限公司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</si>
  <si>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5000</t>
    </r>
    <r>
      <rPr>
        <sz val="10"/>
        <rFont val="宋体"/>
        <charset val="134"/>
      </rPr>
      <t>吨混合型微生物饲料添加剂项目</t>
    </r>
  </si>
  <si>
    <t>福建隆旺达生物科技有限公司</t>
  </si>
  <si>
    <t>易玻新型纳米硅玻璃、特种防火钢化玻璃深加工基地建设项目</t>
  </si>
  <si>
    <t>福建省易玻科技发展有限公司</t>
  </si>
  <si>
    <t>凯思润新能源技术开发仓储销售项目</t>
  </si>
  <si>
    <t>福建凯思润新能源科技有限公司</t>
  </si>
  <si>
    <t>创先多功能干粉砂浆项目</t>
  </si>
  <si>
    <t>2018-10</t>
  </si>
  <si>
    <t>福州创先工程材料有限公司</t>
  </si>
  <si>
    <r>
      <rPr>
        <sz val="10"/>
        <rFont val="宋体"/>
        <charset val="134"/>
      </rPr>
      <t>丰得利</t>
    </r>
    <r>
      <rPr>
        <sz val="10"/>
        <rFont val="Arial"/>
        <charset val="0"/>
      </rPr>
      <t>PE</t>
    </r>
    <r>
      <rPr>
        <sz val="10"/>
        <rFont val="宋体"/>
        <charset val="134"/>
      </rPr>
      <t>材料塑胶产品加工项目</t>
    </r>
  </si>
  <si>
    <t>2018-09</t>
  </si>
  <si>
    <t>福建丰得利塑膠有限责任公司</t>
  </si>
  <si>
    <t>地恒多功能干粉砂浆技术升级改造项目</t>
  </si>
  <si>
    <t>2022-10</t>
  </si>
  <si>
    <t>福建省地恒建材有限责任公司</t>
  </si>
  <si>
    <t>昇源达废弃资源综合利用项目</t>
  </si>
  <si>
    <t>福建昇源达新型建材有限公司</t>
  </si>
  <si>
    <t>阻隔防爆撬装式加油装置生产与研发基地建设项目</t>
  </si>
  <si>
    <t>2020-12</t>
  </si>
  <si>
    <t>福建华汇智造能源科技有限公司</t>
  </si>
  <si>
    <t>森元预制铁制品项目</t>
  </si>
  <si>
    <t>福州森元电气有限公司</t>
  </si>
  <si>
    <t>七境茶叶加工项目</t>
  </si>
  <si>
    <t>福建正堂七境茶业有限公司</t>
  </si>
  <si>
    <t>西兰乡</t>
  </si>
  <si>
    <t>闽春年产1500吨黄酒酿造项目</t>
  </si>
  <si>
    <t>2019-12</t>
  </si>
  <si>
    <t>福建闽春酒业有限公司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</si>
  <si>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3</t>
    </r>
    <r>
      <rPr>
        <sz val="10"/>
        <rFont val="宋体"/>
        <charset val="134"/>
      </rPr>
      <t>万吨萤石球项目</t>
    </r>
  </si>
  <si>
    <t>福建省罗源联辉科技有限公司</t>
  </si>
  <si>
    <t>陶洋菌包生产基地项目</t>
  </si>
  <si>
    <t>罗源顺荣新型食用菌生产有限公司</t>
  </si>
  <si>
    <t>飞竹镇</t>
  </si>
  <si>
    <t>5.商贸服务业</t>
  </si>
  <si>
    <t>绿色不锈钢物流园项目</t>
  </si>
  <si>
    <t>福建博澳码头有限公司</t>
  </si>
  <si>
    <r>
      <rPr>
        <sz val="10"/>
        <rFont val="宋体"/>
        <charset val="134"/>
      </rPr>
      <t>华达客运</t>
    </r>
    <r>
      <rPr>
        <sz val="10"/>
        <rFont val="Arial"/>
        <charset val="0"/>
      </rPr>
      <t>5G</t>
    </r>
    <r>
      <rPr>
        <sz val="10"/>
        <rFont val="宋体"/>
        <charset val="134"/>
      </rPr>
      <t>智慧管理系统项目</t>
    </r>
  </si>
  <si>
    <t>罗源华达科技有限公司</t>
  </si>
  <si>
    <t>罗源休闲渔业旅游开发综合项目</t>
  </si>
  <si>
    <t>福建牛澳湾文化旅游开发有限公司</t>
  </si>
  <si>
    <t>金顺格物流产业园</t>
  </si>
  <si>
    <t>福建金顺格国际物流有限公司</t>
  </si>
  <si>
    <t>海产品物流综合管理基地</t>
  </si>
  <si>
    <t>2021-04</t>
  </si>
  <si>
    <t>罗源井水龙诚市场管理有限公司</t>
  </si>
  <si>
    <t>疍民文化街区</t>
  </si>
  <si>
    <t>罗源县渔家旅游发展有限公司</t>
  </si>
  <si>
    <t>福建矿业商务核算中心项目</t>
  </si>
  <si>
    <t>福建中矿财富供应链管理有限公司</t>
  </si>
  <si>
    <t>康科黑布林休闲观光项目</t>
  </si>
  <si>
    <t>2020-03</t>
  </si>
  <si>
    <t>福建省康科高优农业发展有限公司</t>
  </si>
  <si>
    <t>润林生态度假山庄项目</t>
  </si>
  <si>
    <t>福州润林农场有限责任公司</t>
  </si>
  <si>
    <t>翰星文旅项目</t>
  </si>
  <si>
    <t>福州翰星文化旅游有限公司</t>
  </si>
  <si>
    <t>家石盾智慧文化旅游项目</t>
  </si>
  <si>
    <t>福州家石盾旅游发展有限公司</t>
  </si>
  <si>
    <t>坤建大数据信息平台项目</t>
  </si>
  <si>
    <t>福建坤建科技有限公司</t>
  </si>
  <si>
    <t>6.社会事业</t>
  </si>
  <si>
    <t>福建省罗源县医院感染性疾病科负压病房改建项目</t>
  </si>
  <si>
    <t>罗源县医院</t>
  </si>
  <si>
    <r>
      <rPr>
        <sz val="10"/>
        <rFont val="宋体"/>
        <charset val="134"/>
      </rPr>
      <t>卫健局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</si>
  <si>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罗源县医院扩建病房大楼工程</t>
  </si>
  <si>
    <t>2017-11</t>
  </si>
  <si>
    <t>罗源县工人文化宫建设工程</t>
  </si>
  <si>
    <t>2024-06</t>
  </si>
  <si>
    <t>罗源县总工会</t>
  </si>
  <si>
    <r>
      <rPr>
        <sz val="10"/>
        <rFont val="宋体"/>
        <charset val="134"/>
      </rPr>
      <t>总工会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</si>
  <si>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凤山公园二期</t>
  </si>
  <si>
    <t>罗源县凤山公园管理处</t>
  </si>
  <si>
    <t>凤川生态公园项目</t>
  </si>
  <si>
    <t>莲花山公园管理处</t>
  </si>
  <si>
    <t>白塔乡红色教育研学基地项目</t>
  </si>
  <si>
    <t>白塔乡人民政府</t>
  </si>
  <si>
    <r>
      <rPr>
        <b/>
        <sz val="10"/>
        <rFont val="宋体"/>
        <charset val="134"/>
      </rPr>
      <t>7.旧改及保障房</t>
    </r>
    <r>
      <rPr>
        <b/>
        <sz val="9"/>
        <rFont val="宋体"/>
        <charset val="134"/>
      </rPr>
      <t>（含房地产）</t>
    </r>
  </si>
  <si>
    <t>香山小镇</t>
  </si>
  <si>
    <t>罗源礼昌房地产开发有限公司</t>
  </si>
  <si>
    <t>8.旅游</t>
  </si>
  <si>
    <t>瓷语陶艺文旅项目</t>
  </si>
  <si>
    <t>罗源县瓷语陶艺有限公司</t>
  </si>
  <si>
    <t>畲族红色文化旅游项目</t>
  </si>
  <si>
    <t>福州半山园农业开发有限公司</t>
  </si>
  <si>
    <t>竹里缘旅游观光体验项目</t>
  </si>
  <si>
    <t>罗源县竹里缘旅游开发有限公司</t>
  </si>
  <si>
    <t>北山湾海滨休闲旅游观光项目</t>
  </si>
  <si>
    <t>福建省中北旅游发展有限公司</t>
  </si>
  <si>
    <t>选屿红色旅游项目</t>
  </si>
  <si>
    <t>罗源巽屿旅游发展有限公司</t>
  </si>
  <si>
    <t>北山红色旅游开发项目</t>
  </si>
  <si>
    <t>竹朴乡畲院文旅综合项目</t>
  </si>
  <si>
    <t>福建省竹朴乡畲院民宿有限公司</t>
  </si>
  <si>
    <t>鉴江湾度假酒店</t>
  </si>
  <si>
    <t>罗源鉴江湾酒店有限公司</t>
  </si>
  <si>
    <t>榕树休闲文旅项目</t>
  </si>
  <si>
    <t>罗源县榕树旅游开发有限公司</t>
  </si>
  <si>
    <t>旗杆小镇文化旅游项目</t>
  </si>
  <si>
    <t>福州河洋旅游发展有限公司</t>
  </si>
  <si>
    <t>庭前休闲农庄旅游项目</t>
  </si>
  <si>
    <t>福建流水人家旅游发展有限公司</t>
  </si>
  <si>
    <t>浿溪古民居建设项目</t>
  </si>
  <si>
    <t>福建浿溪畲风生态农业发展有限公司</t>
  </si>
  <si>
    <t>西兰乡乡村振兴研学小镇建设项目</t>
  </si>
  <si>
    <t>2024-03</t>
  </si>
  <si>
    <t>西兰乡人民政府</t>
  </si>
  <si>
    <t>西兰乡研学旅行中心营地项目</t>
  </si>
  <si>
    <t>福州军歌嘹亮教育咨询有限公司</t>
  </si>
  <si>
    <t>七境石碧山庄建设项目</t>
  </si>
  <si>
    <t>2030-03</t>
  </si>
  <si>
    <t>福建七境旅游开发有限公司</t>
  </si>
  <si>
    <t>新知青旅游休闲项目</t>
  </si>
  <si>
    <t>福建新知青旅游管理有限公司</t>
  </si>
  <si>
    <t>仓前红色文化旅游项目</t>
  </si>
  <si>
    <t>罗源县虔尚旅游开发有限责任公司</t>
  </si>
  <si>
    <t>丰余红色文化旅游项目</t>
  </si>
  <si>
    <t>罗源丰余旅游开发有限责任公司</t>
  </si>
  <si>
    <t>上地村旗岗山樱花园项目</t>
  </si>
  <si>
    <t>罗源旗岗山旅游开发有限公司</t>
  </si>
  <si>
    <t>福湖畲风文旅精品旅游项目</t>
  </si>
  <si>
    <t>罗源县万普旅游开发有限公司</t>
  </si>
  <si>
    <t>山龙湾特色田园综合体项目</t>
  </si>
  <si>
    <t>福建省罗源县山河旅游开发有限公司</t>
  </si>
  <si>
    <t>牛姆山登高望远休闲旅游项目</t>
  </si>
  <si>
    <t>福建罗源大牛佳湖旅游开发有限公司</t>
  </si>
  <si>
    <r>
      <rPr>
        <b/>
        <sz val="10"/>
        <rFont val="宋体"/>
        <charset val="134"/>
      </rPr>
      <t>二、</t>
    </r>
    <r>
      <rPr>
        <b/>
        <sz val="9"/>
        <rFont val="宋体"/>
        <charset val="134"/>
      </rPr>
      <t>计划新开工</t>
    </r>
  </si>
  <si>
    <t>罗源县小获溪山洪沟防洪治理工程</t>
  </si>
  <si>
    <t>2022-01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</si>
  <si>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月开工</t>
    </r>
  </si>
  <si>
    <t>松山镇人民政府</t>
  </si>
  <si>
    <t>水利局
松山镇</t>
  </si>
  <si>
    <t>起步溪五里桥至岐头桥防洪工程</t>
  </si>
  <si>
    <t>转基因花卉研发中心综合项目</t>
  </si>
  <si>
    <t>2022-07</t>
  </si>
  <si>
    <t>2027-10</t>
  </si>
  <si>
    <t>福建聚源洋农业发展有限公司</t>
  </si>
  <si>
    <t>吉鲍海洋渔业综合开发项目</t>
  </si>
  <si>
    <t>2026-10</t>
  </si>
  <si>
    <t>福州市吉海渔业发展有限责任公司</t>
  </si>
  <si>
    <t>元逸南美白对虾育种研发综合项目</t>
  </si>
  <si>
    <t>2024-10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</si>
  <si>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月开工</t>
    </r>
  </si>
  <si>
    <t>福建省罗源县碧里元逸水产养殖有限公司</t>
  </si>
  <si>
    <t>鉴江渔排升级改造项目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</si>
  <si>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月开工</t>
    </r>
  </si>
  <si>
    <t>鉴江镇人民政府</t>
  </si>
  <si>
    <t>现代化智慧育苗研发中心</t>
  </si>
  <si>
    <t>2022-02</t>
  </si>
  <si>
    <t>福州金鸿水产有限公司</t>
  </si>
  <si>
    <t>罗源县鉴江镇澳里溪综合治理项目</t>
  </si>
  <si>
    <t>水利局
鉴江镇</t>
  </si>
  <si>
    <t>百谷食用菌种植项目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</si>
  <si>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月开工</t>
    </r>
  </si>
  <si>
    <t>福建省罗源县百谷农业发展有限公司</t>
  </si>
  <si>
    <t>集约化智能化蛋鸭生态养殖项目</t>
  </si>
  <si>
    <t>福建潮歌生态农业发展有限公司</t>
  </si>
  <si>
    <t>必利农智园项目</t>
  </si>
  <si>
    <t>福州必利智慧农业开发有限公司</t>
  </si>
  <si>
    <r>
      <rPr>
        <sz val="10"/>
        <rFont val="宋体"/>
        <charset val="134"/>
      </rPr>
      <t>福州港罗源湾港区碧里作业区</t>
    </r>
    <r>
      <rPr>
        <sz val="10"/>
        <rFont val="Arial"/>
        <charset val="0"/>
      </rPr>
      <t>5#</t>
    </r>
    <r>
      <rPr>
        <sz val="10"/>
        <rFont val="宋体"/>
        <charset val="134"/>
      </rPr>
      <t>泊位扩能改造项目</t>
    </r>
  </si>
  <si>
    <r>
      <rPr>
        <sz val="10"/>
        <rFont val="Arial"/>
        <charset val="0"/>
      </rPr>
      <t>11</t>
    </r>
    <r>
      <rPr>
        <sz val="10"/>
        <rFont val="宋体"/>
        <charset val="0"/>
      </rPr>
      <t>月开工</t>
    </r>
  </si>
  <si>
    <t>罗源湾北岸公共输送廊道（碧里作业区至金港工业区）项目</t>
  </si>
  <si>
    <t>2026-12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</si>
  <si>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月开工</t>
    </r>
  </si>
  <si>
    <t>罗源县交通国有资产投资经营有限公司</t>
  </si>
  <si>
    <t>交运局
碧里乡</t>
  </si>
  <si>
    <t>罗源湾互通连接线路口堵点整治项目</t>
  </si>
  <si>
    <t>交运局</t>
  </si>
  <si>
    <t>罗源县城乡供水一体化工程</t>
  </si>
  <si>
    <r>
      <rPr>
        <sz val="10"/>
        <rFont val="Arial"/>
        <charset val="0"/>
      </rPr>
      <t>6</t>
    </r>
    <r>
      <rPr>
        <sz val="10"/>
        <rFont val="宋体"/>
        <charset val="0"/>
      </rPr>
      <t>月开工</t>
    </r>
  </si>
  <si>
    <t>罗源县水利局</t>
  </si>
  <si>
    <t>水利局
凤山镇
起步镇
松山镇
碧里乡</t>
  </si>
  <si>
    <t>罗源县起步镇环境综合整治工程</t>
  </si>
  <si>
    <t>2025-11</t>
  </si>
  <si>
    <t>罗源县起步镇人民政府</t>
  </si>
  <si>
    <t>罗源县城区雨污分流改造工程</t>
  </si>
  <si>
    <t>2024-08</t>
  </si>
  <si>
    <t>罗源县城市建设发展有限公司</t>
  </si>
  <si>
    <t>住建局</t>
  </si>
  <si>
    <t>罗源站前区域综合城</t>
  </si>
  <si>
    <r>
      <rPr>
        <sz val="10"/>
        <rFont val="Arial"/>
        <charset val="0"/>
      </rPr>
      <t>7</t>
    </r>
    <r>
      <rPr>
        <sz val="10"/>
        <rFont val="宋体"/>
        <charset val="0"/>
      </rPr>
      <t>月开工</t>
    </r>
  </si>
  <si>
    <t>福州（台商）万洋众创城项目</t>
  </si>
  <si>
    <t>罗源万洋众创城科技有限公司</t>
  </si>
  <si>
    <t>中网电力智能电网配套工厂建设项目</t>
  </si>
  <si>
    <t>中网电力科技有限公司</t>
  </si>
  <si>
    <t>福蓉源年产18万吨消费电子铝型材及加工项目</t>
  </si>
  <si>
    <t>福建省福蓉源新材料高端制造有限公司</t>
  </si>
  <si>
    <t>隆普达轻型聚合物锂离子电池生产项目</t>
  </si>
  <si>
    <t>2023-09</t>
  </si>
  <si>
    <t>福州隆普达新能源科技有限公司</t>
  </si>
  <si>
    <t>汇辰智造汽车精密模具研发制造项目</t>
  </si>
  <si>
    <t>福建汇辰智造工业有限公司</t>
  </si>
  <si>
    <t>鑫尚林软包装印刷生产线建设项目</t>
  </si>
  <si>
    <r>
      <rPr>
        <sz val="10"/>
        <rFont val="Arial"/>
        <charset val="0"/>
      </rPr>
      <t>8</t>
    </r>
    <r>
      <rPr>
        <sz val="10"/>
        <rFont val="宋体"/>
        <charset val="0"/>
      </rPr>
      <t>月开工</t>
    </r>
  </si>
  <si>
    <t>福建鑫尚林科技有限公司</t>
  </si>
  <si>
    <t>中科瑞能智能铁路配套工厂建设项目</t>
  </si>
  <si>
    <t>中科瑞能电气股份有限公司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</si>
  <si>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0"/>
      </rPr>
      <t>-</t>
    </r>
    <r>
      <rPr>
        <sz val="10"/>
        <rFont val="宋体"/>
        <charset val="134"/>
      </rPr>
      <t>老产线转型升级技术改造项目</t>
    </r>
  </si>
  <si>
    <t>2025-07</t>
  </si>
  <si>
    <t>7月开工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</si>
  <si>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0"/>
      </rPr>
      <t>-</t>
    </r>
    <r>
      <rPr>
        <sz val="10"/>
        <rFont val="宋体"/>
        <charset val="134"/>
      </rPr>
      <t>轧制线技术改造项目</t>
    </r>
  </si>
  <si>
    <t>福建三钢闽光股份有限公司产能置换（罗源闽光部分）及配套项目</t>
  </si>
  <si>
    <t>福建罗源闽光钢铁有限责任公司</t>
  </si>
  <si>
    <t>时代聚丙烯深加工项目</t>
  </si>
  <si>
    <t>福建时代包装材料公司</t>
  </si>
  <si>
    <t>福蓉源年产25万吨再生铝及圆铸锭项目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</si>
  <si>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月开工</t>
    </r>
  </si>
  <si>
    <t>福建省福蓉源再生资源开发有限公司</t>
  </si>
  <si>
    <r>
      <rPr>
        <sz val="10"/>
        <rFont val="宋体"/>
        <charset val="134"/>
      </rPr>
      <t>源申年产</t>
    </r>
    <r>
      <rPr>
        <sz val="10"/>
        <rFont val="Arial"/>
        <charset val="0"/>
      </rPr>
      <t>120</t>
    </r>
    <r>
      <rPr>
        <sz val="10"/>
        <rFont val="宋体"/>
        <charset val="134"/>
      </rPr>
      <t>万吨钢铁渣粉新建项目</t>
    </r>
  </si>
  <si>
    <t>福建源申环保科技有限公司</t>
  </si>
  <si>
    <t>▲</t>
  </si>
  <si>
    <t>兴拓重工智能高端成套设备及关键部件生产项目</t>
  </si>
  <si>
    <t>福建兴拓重工有限公司</t>
  </si>
  <si>
    <t>叙佑绿色环保抗菌不锈钢管材、管件项目</t>
  </si>
  <si>
    <t>福建叙佑不锈钢有限公司</t>
  </si>
  <si>
    <t>罗源欧特不锈钢特种阀门项目</t>
  </si>
  <si>
    <t>罗源欧特阀门有限公司</t>
  </si>
  <si>
    <r>
      <rPr>
        <sz val="10"/>
        <rFont val="宋体"/>
        <charset val="134"/>
      </rPr>
      <t>中琉炭业</t>
    </r>
    <r>
      <rPr>
        <sz val="10"/>
        <rFont val="Arial"/>
        <charset val="0"/>
      </rPr>
      <t xml:space="preserve">4×4000 </t>
    </r>
    <r>
      <rPr>
        <sz val="10"/>
        <rFont val="宋体"/>
        <charset val="134"/>
      </rPr>
      <t>吨</t>
    </r>
    <r>
      <rPr>
        <sz val="10"/>
        <rFont val="Arial"/>
        <charset val="0"/>
      </rPr>
      <t>/</t>
    </r>
    <r>
      <rPr>
        <sz val="10"/>
        <rFont val="宋体"/>
        <charset val="134"/>
      </rPr>
      <t>年纳米分子吸附新材料项目</t>
    </r>
  </si>
  <si>
    <t>福建中琉炭业有限公司</t>
  </si>
  <si>
    <r>
      <rPr>
        <sz val="10"/>
        <rFont val="Arial"/>
        <charset val="0"/>
      </rPr>
      <t>LED</t>
    </r>
    <r>
      <rPr>
        <sz val="10"/>
        <rFont val="宋体"/>
        <charset val="134"/>
      </rPr>
      <t>显示屏配套线材加工</t>
    </r>
  </si>
  <si>
    <t>福州艾米阳电子科技有限公司</t>
  </si>
  <si>
    <t>新良佐自动化设备制造项目</t>
  </si>
  <si>
    <t>福建新良佐自动化设备有限公司</t>
  </si>
  <si>
    <t>浩宇纺织产业链项目</t>
  </si>
  <si>
    <t>罗源浩宇纺织有限公司</t>
  </si>
  <si>
    <t>诚韵门窗加工项目</t>
  </si>
  <si>
    <t>福建诚韵门窗幕墙有限公司</t>
  </si>
  <si>
    <r>
      <rPr>
        <sz val="10"/>
        <rFont val="宋体"/>
        <charset val="134"/>
      </rPr>
      <t>津泰年产</t>
    </r>
    <r>
      <rPr>
        <sz val="10"/>
        <rFont val="Arial"/>
        <charset val="0"/>
      </rPr>
      <t>3000</t>
    </r>
    <r>
      <rPr>
        <sz val="10"/>
        <rFont val="宋体"/>
        <charset val="134"/>
      </rPr>
      <t>吨塑料单丝项目</t>
    </r>
  </si>
  <si>
    <t>福建罗源津泰塑料有限公司</t>
  </si>
  <si>
    <r>
      <rPr>
        <sz val="10"/>
        <rFont val="宋体"/>
        <charset val="134"/>
      </rPr>
      <t>强迪纶年产</t>
    </r>
    <r>
      <rPr>
        <sz val="10"/>
        <rFont val="Arial"/>
        <charset val="0"/>
      </rPr>
      <t>8000</t>
    </r>
    <r>
      <rPr>
        <sz val="10"/>
        <rFont val="宋体"/>
        <charset val="134"/>
      </rPr>
      <t>吨无纺布及</t>
    </r>
    <r>
      <rPr>
        <sz val="10"/>
        <rFont val="Arial"/>
        <charset val="0"/>
      </rPr>
      <t>6000</t>
    </r>
    <r>
      <rPr>
        <sz val="10"/>
        <rFont val="宋体"/>
        <charset val="134"/>
      </rPr>
      <t>吨纱锭建设技术升级改造项目</t>
    </r>
  </si>
  <si>
    <t>福建省强迪纶纺织有限公司</t>
  </si>
  <si>
    <t>皇万鑫建筑水泥制品生产项目</t>
  </si>
  <si>
    <t>罗源县皇万鑫再生物资有限公司</t>
  </si>
  <si>
    <t>废弃石粉环保再生综合利用项目</t>
  </si>
  <si>
    <t>福建吉祥新材料有限公司</t>
  </si>
  <si>
    <t>新型节能环保塑料管材制造项目</t>
  </si>
  <si>
    <t>福建润普新材料科技有限公司</t>
  </si>
  <si>
    <t>铁件热镀锌技术升级改造项目</t>
  </si>
  <si>
    <t>罗源鑫顺金属制品有限公司</t>
  </si>
  <si>
    <t>永万新型节能环保墙体材料制造项目</t>
  </si>
  <si>
    <t>永万（福州）新型建材有限公司</t>
  </si>
  <si>
    <t>华耀环保砖技术升级改造项目</t>
  </si>
  <si>
    <t>福建省罗源县华耀环保建材有限公司</t>
  </si>
  <si>
    <t>中闽长源（福建）仓储物流项目</t>
  </si>
  <si>
    <t>6月开工</t>
  </si>
  <si>
    <t>中闽长源（福建）实业有限公司</t>
  </si>
  <si>
    <t>100万吨陶瓷岩板精细原料项目</t>
  </si>
  <si>
    <t>中恒时代（福建）再生资源科技有限公司</t>
  </si>
  <si>
    <t>顺源竹精深加工项目</t>
  </si>
  <si>
    <t>福州顺源竹木业有限公司</t>
  </si>
  <si>
    <t>罗源县霍口乡民族产业园项目</t>
  </si>
  <si>
    <t>罗源县霍口畲族乡人民政府</t>
  </si>
  <si>
    <t>飞竹镇工业园区（特色竹产业）配套基础设施建设项目</t>
  </si>
  <si>
    <t>飞竹镇人民政府</t>
  </si>
  <si>
    <t>罗源书香小镇文旅项目</t>
  </si>
  <si>
    <t>福建华德书香小镇文旅发展有限公司</t>
  </si>
  <si>
    <t>麦通仓储物流项目</t>
  </si>
  <si>
    <t>福建麦通物流有限公司</t>
  </si>
  <si>
    <r>
      <rPr>
        <sz val="10"/>
        <rFont val="Arial"/>
        <charset val="0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0"/>
      </rPr>
      <t>+</t>
    </r>
    <r>
      <rPr>
        <sz val="10"/>
        <rFont val="宋体"/>
        <charset val="134"/>
      </rPr>
      <t>食用菌经济</t>
    </r>
    <r>
      <rPr>
        <sz val="10"/>
        <rFont val="Arial"/>
        <charset val="0"/>
      </rPr>
      <t>”</t>
    </r>
    <r>
      <rPr>
        <sz val="10"/>
        <rFont val="宋体"/>
        <charset val="134"/>
      </rPr>
      <t>产业链项目</t>
    </r>
  </si>
  <si>
    <t>2025-05</t>
  </si>
  <si>
    <t>福州市闽洋生态农业发展有限公司</t>
  </si>
  <si>
    <t>罗源县文化三馆建设项目</t>
  </si>
  <si>
    <t>罗源县文化体育和旅游局</t>
  </si>
  <si>
    <r>
      <rPr>
        <sz val="10"/>
        <rFont val="宋体"/>
        <charset val="134"/>
      </rPr>
      <t>文旅局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</si>
  <si>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三中田径场、教学综合楼改建及配套设施项目</t>
  </si>
  <si>
    <t>罗源县第三中学</t>
  </si>
  <si>
    <r>
      <rPr>
        <sz val="10"/>
        <rFont val="宋体"/>
        <charset val="134"/>
      </rPr>
      <t>教育局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</si>
  <si>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罗源县暖警工程建设项目</t>
  </si>
  <si>
    <t>罗源县公安局</t>
  </si>
  <si>
    <r>
      <rPr>
        <sz val="10"/>
        <rFont val="宋体"/>
        <charset val="134"/>
      </rPr>
      <t>公安局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</si>
  <si>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罗源县民兵靶场训练基地一期项目</t>
  </si>
  <si>
    <t>4月开工</t>
  </si>
  <si>
    <t>罗源县随行旅游服务有限公司</t>
  </si>
  <si>
    <t>新建罗源县第二医院</t>
  </si>
  <si>
    <t>10月开工</t>
  </si>
  <si>
    <t>罗源县中医院</t>
  </si>
  <si>
    <r>
      <rPr>
        <sz val="10"/>
        <rFont val="宋体"/>
        <charset val="134"/>
      </rPr>
      <t>卫健局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松山镇</t>
    </r>
  </si>
  <si>
    <t>罗源县高级职业中学新校区（实训基地）建设项目</t>
  </si>
  <si>
    <t>罗源县高级职业中学</t>
  </si>
  <si>
    <r>
      <rPr>
        <sz val="10"/>
        <rFont val="宋体"/>
        <charset val="134"/>
      </rPr>
      <t>教育局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松山镇</t>
    </r>
  </si>
  <si>
    <t>罗源县松山幼儿园</t>
  </si>
  <si>
    <t>县教育局</t>
  </si>
  <si>
    <t>福建省洋泽海洋生物科技有限公司渔光互补光伏发电工程</t>
  </si>
  <si>
    <t>华能（罗源）发电有限公司</t>
  </si>
  <si>
    <t>鉴江镇公益性公墓</t>
  </si>
  <si>
    <t>民政局
鉴江镇</t>
  </si>
  <si>
    <t>中房镇公益性公墓</t>
  </si>
  <si>
    <t>中房镇人民政府</t>
  </si>
  <si>
    <t>民政局
中房镇</t>
  </si>
  <si>
    <t>罗源县白塔乡区域性养老服务中心</t>
  </si>
  <si>
    <t>民政局
白塔乡</t>
  </si>
  <si>
    <t>罗源县公益性公墓</t>
  </si>
  <si>
    <t>罗源县民政局</t>
  </si>
  <si>
    <t>民政局</t>
  </si>
  <si>
    <t>罗马三期项目</t>
  </si>
  <si>
    <t>罗源和霖房地产开发有限公司</t>
  </si>
  <si>
    <t>东大新村等部分老旧小区整治提升改造项目</t>
  </si>
  <si>
    <r>
      <rPr>
        <sz val="10"/>
        <rFont val="Arial"/>
        <charset val="0"/>
      </rPr>
      <t>9</t>
    </r>
    <r>
      <rPr>
        <sz val="10"/>
        <rFont val="宋体"/>
        <charset val="0"/>
      </rPr>
      <t>月开工</t>
    </r>
  </si>
  <si>
    <t>罗源县住建局</t>
  </si>
  <si>
    <t>罗源县松泽园文化旅游建设项目</t>
  </si>
  <si>
    <t>罗源县松泽园生态农业有限公司</t>
  </si>
  <si>
    <t>故里文化旅游综合项目</t>
  </si>
  <si>
    <t>鉴江滨海生态渔旅项目</t>
  </si>
  <si>
    <t>福建省罗窗旅游开发有限公司</t>
  </si>
  <si>
    <t>潮格村坂尾文旅项目</t>
  </si>
  <si>
    <t>罗源县北极熊海游旅游科技有限公司</t>
  </si>
  <si>
    <t>福溪源文化旅游项目</t>
  </si>
  <si>
    <t>福建福溪源生物科技有限公司</t>
  </si>
  <si>
    <t>坛飞康养旅游基地建设项目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</si>
  <si>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月竣工</t>
    </r>
  </si>
  <si>
    <t>福州坛飞旅游有限公司</t>
  </si>
  <si>
    <t>三、预备前期</t>
  </si>
  <si>
    <t>交通</t>
  </si>
  <si>
    <t>-</t>
  </si>
  <si>
    <r>
      <rPr>
        <sz val="10"/>
        <rFont val="宋体"/>
        <charset val="134"/>
      </rPr>
      <t>省道</t>
    </r>
    <r>
      <rPr>
        <sz val="10"/>
        <rFont val="Arial"/>
        <charset val="134"/>
      </rPr>
      <t>S207</t>
    </r>
    <r>
      <rPr>
        <sz val="10"/>
        <rFont val="宋体"/>
        <charset val="134"/>
      </rPr>
      <t>罗源白塔至西兰段（西兰隧道）公路项目</t>
    </r>
  </si>
  <si>
    <t>福州港罗源湾深水航道二期工程</t>
  </si>
  <si>
    <t>2025-06</t>
  </si>
  <si>
    <t>罗源湾深水航道二期工程建设指挥部</t>
  </si>
  <si>
    <t>工业科技</t>
  </si>
  <si>
    <t>福建恒允升装配式建筑项目</t>
  </si>
  <si>
    <t>福建恒允升建设有限公司</t>
  </si>
  <si>
    <t>建筑及工业废弃物再生资源利用项目</t>
  </si>
  <si>
    <t>无</t>
  </si>
  <si>
    <t>福建省晋山再生资源利用有限公司</t>
  </si>
  <si>
    <t>智能电控汽车配件制造项目</t>
  </si>
  <si>
    <t>原野(福州)电控设备有限公司</t>
  </si>
  <si>
    <t>社会事业</t>
  </si>
  <si>
    <t>罗源县人民法院审判法庭扩建项目</t>
  </si>
  <si>
    <t>罗源县人民法院</t>
  </si>
  <si>
    <t>法院</t>
  </si>
  <si>
    <t>罗源县公安局鉴江派出所业务用房</t>
  </si>
  <si>
    <t>公安局</t>
  </si>
  <si>
    <t>旅游</t>
  </si>
  <si>
    <t>牛澳海上牧场旅游观光项目</t>
  </si>
  <si>
    <t>2026-06</t>
  </si>
  <si>
    <t>福建省渔族稞裕科技有限公司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</si>
</sst>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b/>
      <sz val="10"/>
      <name val="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6" borderId="11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5"/>
  <sheetViews>
    <sheetView tabSelected="1" workbookViewId="0">
      <selection activeCell="J12" sqref="J12"/>
    </sheetView>
  </sheetViews>
  <sheetFormatPr defaultColWidth="9" defaultRowHeight="14.25"/>
  <cols>
    <col min="1" max="1" width="4.125" style="1" customWidth="1"/>
    <col min="2" max="2" width="12.625" style="4" customWidth="1"/>
    <col min="3" max="3" width="9.375" style="1" customWidth="1"/>
    <col min="4" max="4" width="9.125" style="1" customWidth="1"/>
    <col min="5" max="8" width="7.625" style="1" customWidth="1"/>
    <col min="9" max="9" width="8.375" style="1" customWidth="1"/>
    <col min="10" max="10" width="9.125" style="1" customWidth="1"/>
    <col min="11" max="11" width="9.125" style="5" customWidth="1"/>
    <col min="12" max="12" width="7.125" style="1" customWidth="1"/>
    <col min="13" max="13" width="3.875" style="1" customWidth="1"/>
    <col min="14" max="16384" width="9" style="1"/>
  </cols>
  <sheetData>
    <row r="1" s="1" customFormat="1" spans="1:11">
      <c r="A1" s="6" t="s">
        <v>0</v>
      </c>
      <c r="B1" s="4"/>
      <c r="K1" s="5"/>
    </row>
    <row r="2" s="1" customFormat="1" ht="24" spans="1:13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spans="2:13">
      <c r="B3" s="9" t="s">
        <v>2</v>
      </c>
      <c r="C3" s="10"/>
      <c r="D3" s="10"/>
      <c r="E3" s="10"/>
      <c r="F3" s="10"/>
      <c r="G3" s="10"/>
      <c r="H3" s="10"/>
      <c r="I3" s="10"/>
      <c r="J3" s="10"/>
      <c r="K3" s="25"/>
      <c r="L3" s="10"/>
      <c r="M3" s="10"/>
    </row>
    <row r="4" s="1" customFormat="1" ht="36" customHeight="1" spans="1:1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  <c r="J4" s="11" t="s">
        <v>10</v>
      </c>
      <c r="K4" s="26" t="s">
        <v>11</v>
      </c>
      <c r="L4" s="27" t="s">
        <v>12</v>
      </c>
      <c r="M4" s="28" t="s">
        <v>13</v>
      </c>
    </row>
    <row r="5" s="1" customFormat="1" ht="42.75" spans="1:13">
      <c r="A5" s="11"/>
      <c r="B5" s="11"/>
      <c r="C5" s="11"/>
      <c r="D5" s="11"/>
      <c r="E5" s="11"/>
      <c r="F5" s="11"/>
      <c r="G5" s="11" t="s">
        <v>14</v>
      </c>
      <c r="H5" s="11" t="s">
        <v>15</v>
      </c>
      <c r="I5" s="11" t="s">
        <v>16</v>
      </c>
      <c r="J5" s="11"/>
      <c r="K5" s="26"/>
      <c r="L5" s="27"/>
      <c r="M5" s="29"/>
    </row>
    <row r="6" s="1" customFormat="1" spans="1:13">
      <c r="A6" s="12"/>
      <c r="B6" s="13" t="s">
        <v>17</v>
      </c>
      <c r="C6" s="14">
        <f>C7+C129+C213</f>
        <v>11197310</v>
      </c>
      <c r="D6" s="14">
        <f>D7+D129+D213</f>
        <v>2293743</v>
      </c>
      <c r="E6" s="14"/>
      <c r="F6" s="14"/>
      <c r="G6" s="14">
        <f>G7+G129+G213</f>
        <v>145466.41</v>
      </c>
      <c r="H6" s="14">
        <f>H7+H129+H213</f>
        <v>2415989.5074</v>
      </c>
      <c r="I6" s="30">
        <f t="shared" ref="I6:I69" si="0">H6/D6</f>
        <v>1.0532956427115</v>
      </c>
      <c r="J6" s="31"/>
      <c r="K6" s="32"/>
      <c r="L6" s="33"/>
      <c r="M6" s="34"/>
    </row>
    <row r="7" s="1" customFormat="1" spans="1:13">
      <c r="A7" s="12"/>
      <c r="B7" s="13" t="s">
        <v>18</v>
      </c>
      <c r="C7" s="14">
        <f>C8+C19+C21+C24+C84+C97+C104+C106</f>
        <v>5930592</v>
      </c>
      <c r="D7" s="14">
        <f>D8+D19+D21+D24+D84+D97+D104+D106</f>
        <v>1393375</v>
      </c>
      <c r="E7" s="14"/>
      <c r="F7" s="14"/>
      <c r="G7" s="14">
        <f>G8+G19+G21+G24+G84+G97+G104+G106</f>
        <v>51306.41</v>
      </c>
      <c r="H7" s="14">
        <f>H8+H19+H21+H24+H84+H97+H104+H106</f>
        <v>1487203.04</v>
      </c>
      <c r="I7" s="30">
        <f t="shared" si="0"/>
        <v>1.06733868484794</v>
      </c>
      <c r="J7" s="35"/>
      <c r="K7" s="32"/>
      <c r="L7" s="36"/>
      <c r="M7" s="37"/>
    </row>
    <row r="8" s="2" customFormat="1" spans="1:13">
      <c r="A8" s="12"/>
      <c r="B8" s="13" t="s">
        <v>19</v>
      </c>
      <c r="C8" s="14">
        <f>SUM(C9:C18)</f>
        <v>385868</v>
      </c>
      <c r="D8" s="14">
        <f>SUM(D9:D18)</f>
        <v>51380</v>
      </c>
      <c r="E8" s="14"/>
      <c r="F8" s="14"/>
      <c r="G8" s="14">
        <f>SUM(G9:G18)</f>
        <v>2929</v>
      </c>
      <c r="H8" s="14">
        <f>SUM(H9:H18)</f>
        <v>52089</v>
      </c>
      <c r="I8" s="30">
        <f t="shared" si="0"/>
        <v>1.01379914363566</v>
      </c>
      <c r="J8" s="35"/>
      <c r="K8" s="32"/>
      <c r="L8" s="38"/>
      <c r="M8" s="39"/>
    </row>
    <row r="9" s="1" customFormat="1" ht="36" spans="1:13">
      <c r="A9" s="15">
        <v>1</v>
      </c>
      <c r="B9" s="16" t="s">
        <v>20</v>
      </c>
      <c r="C9" s="17">
        <v>10000</v>
      </c>
      <c r="D9" s="17">
        <v>5000</v>
      </c>
      <c r="E9" s="17" t="s">
        <v>21</v>
      </c>
      <c r="F9" s="17" t="s">
        <v>22</v>
      </c>
      <c r="G9" s="17">
        <v>0</v>
      </c>
      <c r="H9" s="17">
        <v>4857</v>
      </c>
      <c r="I9" s="40">
        <f t="shared" si="0"/>
        <v>0.9714</v>
      </c>
      <c r="J9" s="17" t="s">
        <v>23</v>
      </c>
      <c r="K9" s="41" t="s">
        <v>24</v>
      </c>
      <c r="L9" s="15" t="s">
        <v>25</v>
      </c>
      <c r="M9" s="23" t="s">
        <v>26</v>
      </c>
    </row>
    <row r="10" s="1" customFormat="1" ht="36" spans="1:13">
      <c r="A10" s="15">
        <v>2</v>
      </c>
      <c r="B10" s="16" t="s">
        <v>27</v>
      </c>
      <c r="C10" s="17">
        <v>37330</v>
      </c>
      <c r="D10" s="17">
        <v>2590</v>
      </c>
      <c r="E10" s="17" t="s">
        <v>28</v>
      </c>
      <c r="F10" s="17" t="s">
        <v>29</v>
      </c>
      <c r="G10" s="17">
        <v>0</v>
      </c>
      <c r="H10" s="17">
        <v>2590</v>
      </c>
      <c r="I10" s="40">
        <f t="shared" si="0"/>
        <v>1</v>
      </c>
      <c r="J10" s="17" t="s">
        <v>30</v>
      </c>
      <c r="K10" s="41" t="s">
        <v>31</v>
      </c>
      <c r="L10" s="15" t="s">
        <v>32</v>
      </c>
      <c r="M10" s="23" t="s">
        <v>26</v>
      </c>
    </row>
    <row r="11" s="1" customFormat="1" ht="48" spans="1:13">
      <c r="A11" s="15">
        <v>3</v>
      </c>
      <c r="B11" s="16" t="s">
        <v>33</v>
      </c>
      <c r="C11" s="17">
        <v>8000</v>
      </c>
      <c r="D11" s="17">
        <v>4000</v>
      </c>
      <c r="E11" s="17" t="s">
        <v>34</v>
      </c>
      <c r="F11" s="17" t="s">
        <v>29</v>
      </c>
      <c r="G11" s="17">
        <v>0</v>
      </c>
      <c r="H11" s="17">
        <v>4230</v>
      </c>
      <c r="I11" s="40">
        <f t="shared" si="0"/>
        <v>1.0575</v>
      </c>
      <c r="J11" s="17" t="s">
        <v>30</v>
      </c>
      <c r="K11" s="41" t="s">
        <v>35</v>
      </c>
      <c r="L11" s="15" t="s">
        <v>32</v>
      </c>
      <c r="M11" s="23" t="s">
        <v>26</v>
      </c>
    </row>
    <row r="12" s="1" customFormat="1" ht="24.75" spans="1:13">
      <c r="A12" s="15">
        <v>4</v>
      </c>
      <c r="B12" s="16" t="s">
        <v>36</v>
      </c>
      <c r="C12" s="17">
        <v>10280</v>
      </c>
      <c r="D12" s="17">
        <v>1800</v>
      </c>
      <c r="E12" s="17" t="s">
        <v>37</v>
      </c>
      <c r="F12" s="17" t="s">
        <v>29</v>
      </c>
      <c r="G12" s="17">
        <v>0</v>
      </c>
      <c r="H12" s="17">
        <v>1821</v>
      </c>
      <c r="I12" s="40">
        <f t="shared" si="0"/>
        <v>1.01166666666667</v>
      </c>
      <c r="J12" s="17" t="s">
        <v>38</v>
      </c>
      <c r="K12" s="41" t="s">
        <v>39</v>
      </c>
      <c r="L12" s="15" t="s">
        <v>40</v>
      </c>
      <c r="M12" s="23" t="s">
        <v>26</v>
      </c>
    </row>
    <row r="13" s="1" customFormat="1" ht="36" spans="1:13">
      <c r="A13" s="15">
        <v>5</v>
      </c>
      <c r="B13" s="16" t="s">
        <v>41</v>
      </c>
      <c r="C13" s="17">
        <v>11200</v>
      </c>
      <c r="D13" s="17">
        <v>5200</v>
      </c>
      <c r="E13" s="17" t="s">
        <v>42</v>
      </c>
      <c r="F13" s="17" t="s">
        <v>43</v>
      </c>
      <c r="G13" s="17">
        <v>0</v>
      </c>
      <c r="H13" s="17">
        <v>5200</v>
      </c>
      <c r="I13" s="40">
        <f t="shared" si="0"/>
        <v>1</v>
      </c>
      <c r="J13" s="17" t="s">
        <v>30</v>
      </c>
      <c r="K13" s="41" t="s">
        <v>44</v>
      </c>
      <c r="L13" s="15" t="s">
        <v>45</v>
      </c>
      <c r="M13" s="23" t="s">
        <v>26</v>
      </c>
    </row>
    <row r="14" s="1" customFormat="1" ht="48" spans="1:13">
      <c r="A14" s="15">
        <v>6</v>
      </c>
      <c r="B14" s="16" t="s">
        <v>46</v>
      </c>
      <c r="C14" s="18">
        <v>2990</v>
      </c>
      <c r="D14" s="18">
        <v>1990</v>
      </c>
      <c r="E14" s="18" t="s">
        <v>47</v>
      </c>
      <c r="F14" s="18" t="s">
        <v>48</v>
      </c>
      <c r="G14" s="18">
        <v>0</v>
      </c>
      <c r="H14" s="18">
        <v>1990</v>
      </c>
      <c r="I14" s="40">
        <f t="shared" si="0"/>
        <v>1</v>
      </c>
      <c r="J14" s="42" t="s">
        <v>49</v>
      </c>
      <c r="K14" s="41" t="s">
        <v>50</v>
      </c>
      <c r="L14" s="15" t="s">
        <v>51</v>
      </c>
      <c r="M14" s="43"/>
    </row>
    <row r="15" s="1" customFormat="1" ht="36" spans="1:13">
      <c r="A15" s="15">
        <v>7</v>
      </c>
      <c r="B15" s="16" t="s">
        <v>52</v>
      </c>
      <c r="C15" s="17">
        <v>13800</v>
      </c>
      <c r="D15" s="17">
        <v>6000</v>
      </c>
      <c r="E15" s="17" t="s">
        <v>53</v>
      </c>
      <c r="F15" s="17" t="s">
        <v>29</v>
      </c>
      <c r="G15" s="17">
        <v>1019</v>
      </c>
      <c r="H15" s="17">
        <v>7316</v>
      </c>
      <c r="I15" s="40">
        <f t="shared" si="0"/>
        <v>1.21933333333333</v>
      </c>
      <c r="J15" s="42" t="s">
        <v>54</v>
      </c>
      <c r="K15" s="41" t="s">
        <v>55</v>
      </c>
      <c r="L15" s="15" t="s">
        <v>56</v>
      </c>
      <c r="M15" s="23" t="s">
        <v>26</v>
      </c>
    </row>
    <row r="16" s="1" customFormat="1" ht="48" spans="1:13">
      <c r="A16" s="15">
        <v>8</v>
      </c>
      <c r="B16" s="16" t="s">
        <v>57</v>
      </c>
      <c r="C16" s="18">
        <v>15000</v>
      </c>
      <c r="D16" s="18">
        <v>9800</v>
      </c>
      <c r="E16" s="18" t="s">
        <v>58</v>
      </c>
      <c r="F16" s="18" t="s">
        <v>59</v>
      </c>
      <c r="G16" s="17">
        <v>1000</v>
      </c>
      <c r="H16" s="17">
        <v>9300</v>
      </c>
      <c r="I16" s="40">
        <f t="shared" si="0"/>
        <v>0.948979591836735</v>
      </c>
      <c r="J16" s="42"/>
      <c r="K16" s="41" t="s">
        <v>60</v>
      </c>
      <c r="L16" s="44" t="s">
        <v>61</v>
      </c>
      <c r="M16" s="43"/>
    </row>
    <row r="17" s="1" customFormat="1" ht="48" spans="1:13">
      <c r="A17" s="15">
        <v>9</v>
      </c>
      <c r="B17" s="16" t="s">
        <v>62</v>
      </c>
      <c r="C17" s="17">
        <v>205188</v>
      </c>
      <c r="D17" s="17">
        <v>10000</v>
      </c>
      <c r="E17" s="17" t="s">
        <v>63</v>
      </c>
      <c r="F17" s="17" t="s">
        <v>64</v>
      </c>
      <c r="G17" s="17">
        <v>500</v>
      </c>
      <c r="H17" s="17">
        <v>9600</v>
      </c>
      <c r="I17" s="40">
        <f t="shared" si="0"/>
        <v>0.96</v>
      </c>
      <c r="J17" s="42"/>
      <c r="K17" s="41" t="s">
        <v>65</v>
      </c>
      <c r="L17" s="15" t="s">
        <v>66</v>
      </c>
      <c r="M17" s="15" t="s">
        <v>67</v>
      </c>
    </row>
    <row r="18" s="1" customFormat="1" ht="36" spans="1:13">
      <c r="A18" s="15">
        <v>10</v>
      </c>
      <c r="B18" s="16" t="s">
        <v>68</v>
      </c>
      <c r="C18" s="17">
        <v>72080</v>
      </c>
      <c r="D18" s="17">
        <v>5000</v>
      </c>
      <c r="E18" s="17" t="s">
        <v>69</v>
      </c>
      <c r="F18" s="17" t="s">
        <v>70</v>
      </c>
      <c r="G18" s="17">
        <v>410</v>
      </c>
      <c r="H18" s="17">
        <v>5185</v>
      </c>
      <c r="I18" s="40">
        <f t="shared" si="0"/>
        <v>1.037</v>
      </c>
      <c r="J18" s="42"/>
      <c r="K18" s="41" t="s">
        <v>71</v>
      </c>
      <c r="L18" s="15" t="s">
        <v>72</v>
      </c>
      <c r="M18" s="15" t="s">
        <v>67</v>
      </c>
    </row>
    <row r="19" s="1" customFormat="1" spans="1:13">
      <c r="A19" s="15"/>
      <c r="B19" s="13" t="s">
        <v>73</v>
      </c>
      <c r="C19" s="19">
        <f>SUM(C20)</f>
        <v>66000</v>
      </c>
      <c r="D19" s="19">
        <f>SUM(D20)</f>
        <v>3500</v>
      </c>
      <c r="E19" s="19"/>
      <c r="F19" s="19"/>
      <c r="G19" s="19">
        <f>SUM(G20)</f>
        <v>0</v>
      </c>
      <c r="H19" s="19">
        <f>SUM(H20)</f>
        <v>3500</v>
      </c>
      <c r="I19" s="30">
        <f t="shared" si="0"/>
        <v>1</v>
      </c>
      <c r="J19" s="17"/>
      <c r="K19" s="41"/>
      <c r="L19" s="15"/>
      <c r="M19" s="15"/>
    </row>
    <row r="20" s="1" customFormat="1" ht="36" spans="1:13">
      <c r="A20" s="15">
        <v>11</v>
      </c>
      <c r="B20" s="16" t="s">
        <v>74</v>
      </c>
      <c r="C20" s="17">
        <v>66000</v>
      </c>
      <c r="D20" s="17">
        <v>3500</v>
      </c>
      <c r="E20" s="17" t="s">
        <v>69</v>
      </c>
      <c r="F20" s="17" t="s">
        <v>29</v>
      </c>
      <c r="G20" s="17">
        <v>0</v>
      </c>
      <c r="H20" s="17">
        <v>3500</v>
      </c>
      <c r="I20" s="40">
        <f t="shared" si="0"/>
        <v>1</v>
      </c>
      <c r="J20" s="17" t="s">
        <v>38</v>
      </c>
      <c r="K20" s="41" t="s">
        <v>75</v>
      </c>
      <c r="L20" s="15" t="s">
        <v>32</v>
      </c>
      <c r="M20" s="23" t="s">
        <v>26</v>
      </c>
    </row>
    <row r="21" s="3" customFormat="1" spans="1:13">
      <c r="A21" s="12"/>
      <c r="B21" s="13" t="s">
        <v>76</v>
      </c>
      <c r="C21" s="19">
        <f>SUM(C22:C23)</f>
        <v>39941</v>
      </c>
      <c r="D21" s="19">
        <f>SUM(D22:D23)</f>
        <v>4000</v>
      </c>
      <c r="E21" s="19"/>
      <c r="F21" s="19"/>
      <c r="G21" s="19">
        <f>SUM(G22:G23)</f>
        <v>0</v>
      </c>
      <c r="H21" s="19">
        <f>SUM(H22:H23)</f>
        <v>4136</v>
      </c>
      <c r="I21" s="30">
        <f t="shared" si="0"/>
        <v>1.034</v>
      </c>
      <c r="J21" s="17"/>
      <c r="K21" s="35"/>
      <c r="L21" s="12"/>
      <c r="M21" s="45"/>
    </row>
    <row r="22" s="1" customFormat="1" ht="36" spans="1:13">
      <c r="A22" s="15">
        <v>12</v>
      </c>
      <c r="B22" s="16" t="s">
        <v>77</v>
      </c>
      <c r="C22" s="17">
        <v>34941</v>
      </c>
      <c r="D22" s="17">
        <v>2000</v>
      </c>
      <c r="E22" s="17" t="s">
        <v>78</v>
      </c>
      <c r="F22" s="17" t="s">
        <v>79</v>
      </c>
      <c r="G22" s="17">
        <v>0</v>
      </c>
      <c r="H22" s="17">
        <v>2136</v>
      </c>
      <c r="I22" s="40">
        <f t="shared" si="0"/>
        <v>1.068</v>
      </c>
      <c r="J22" s="17" t="s">
        <v>38</v>
      </c>
      <c r="K22" s="41" t="s">
        <v>80</v>
      </c>
      <c r="L22" s="15" t="s">
        <v>81</v>
      </c>
      <c r="M22" s="23" t="s">
        <v>26</v>
      </c>
    </row>
    <row r="23" s="1" customFormat="1" ht="36" spans="1:13">
      <c r="A23" s="15">
        <v>13</v>
      </c>
      <c r="B23" s="16" t="s">
        <v>82</v>
      </c>
      <c r="C23" s="18">
        <v>5000</v>
      </c>
      <c r="D23" s="18">
        <v>2000</v>
      </c>
      <c r="E23" s="18" t="s">
        <v>83</v>
      </c>
      <c r="F23" s="18" t="s">
        <v>29</v>
      </c>
      <c r="G23" s="17">
        <v>0</v>
      </c>
      <c r="H23" s="17">
        <v>2000</v>
      </c>
      <c r="I23" s="40">
        <f t="shared" si="0"/>
        <v>1</v>
      </c>
      <c r="J23" s="42" t="s">
        <v>84</v>
      </c>
      <c r="K23" s="41" t="s">
        <v>85</v>
      </c>
      <c r="L23" s="44" t="s">
        <v>25</v>
      </c>
      <c r="M23" s="43"/>
    </row>
    <row r="24" s="1" customFormat="1" spans="1:13">
      <c r="A24" s="15"/>
      <c r="B24" s="13" t="s">
        <v>86</v>
      </c>
      <c r="C24" s="20">
        <f>SUM(C25:C83)</f>
        <v>3799775</v>
      </c>
      <c r="D24" s="20">
        <f>SUM(D25:D83)</f>
        <v>1116180</v>
      </c>
      <c r="E24" s="20"/>
      <c r="F24" s="20"/>
      <c r="G24" s="20">
        <f>SUM(G25:G83)</f>
        <v>34991.55</v>
      </c>
      <c r="H24" s="20">
        <f>SUM(H25:H83)</f>
        <v>1193689.51</v>
      </c>
      <c r="I24" s="30">
        <f t="shared" si="0"/>
        <v>1.06944176566504</v>
      </c>
      <c r="J24" s="17"/>
      <c r="K24" s="41"/>
      <c r="L24" s="44"/>
      <c r="M24" s="43"/>
    </row>
    <row r="25" s="1" customFormat="1" ht="36" spans="1:13">
      <c r="A25" s="15">
        <v>14</v>
      </c>
      <c r="B25" s="16" t="s">
        <v>87</v>
      </c>
      <c r="C25" s="17">
        <v>371997</v>
      </c>
      <c r="D25" s="17">
        <v>150000</v>
      </c>
      <c r="E25" s="17" t="s">
        <v>28</v>
      </c>
      <c r="F25" s="17" t="s">
        <v>88</v>
      </c>
      <c r="G25" s="17">
        <v>2058.25</v>
      </c>
      <c r="H25" s="17">
        <v>143492.39</v>
      </c>
      <c r="I25" s="40">
        <f t="shared" si="0"/>
        <v>0.956615933333333</v>
      </c>
      <c r="J25" s="42"/>
      <c r="K25" s="41" t="s">
        <v>89</v>
      </c>
      <c r="L25" s="15" t="s">
        <v>90</v>
      </c>
      <c r="M25" s="15" t="s">
        <v>67</v>
      </c>
    </row>
    <row r="26" s="1" customFormat="1" ht="48" spans="1:13">
      <c r="A26" s="15">
        <v>15</v>
      </c>
      <c r="B26" s="16" t="s">
        <v>91</v>
      </c>
      <c r="C26" s="17">
        <v>33000</v>
      </c>
      <c r="D26" s="17">
        <v>5000</v>
      </c>
      <c r="E26" s="17" t="s">
        <v>47</v>
      </c>
      <c r="F26" s="17" t="s">
        <v>92</v>
      </c>
      <c r="G26" s="17">
        <v>2850</v>
      </c>
      <c r="H26" s="17">
        <v>13015</v>
      </c>
      <c r="I26" s="40">
        <f t="shared" si="0"/>
        <v>2.603</v>
      </c>
      <c r="J26" s="42"/>
      <c r="K26" s="41" t="s">
        <v>93</v>
      </c>
      <c r="L26" s="15" t="s">
        <v>90</v>
      </c>
      <c r="M26" s="23" t="s">
        <v>26</v>
      </c>
    </row>
    <row r="27" s="1" customFormat="1" ht="36" spans="1:13">
      <c r="A27" s="15">
        <v>16</v>
      </c>
      <c r="B27" s="16" t="s">
        <v>94</v>
      </c>
      <c r="C27" s="17">
        <v>30500</v>
      </c>
      <c r="D27" s="17">
        <v>7500</v>
      </c>
      <c r="E27" s="17" t="s">
        <v>95</v>
      </c>
      <c r="F27" s="17" t="s">
        <v>92</v>
      </c>
      <c r="G27" s="17">
        <v>103</v>
      </c>
      <c r="H27" s="17">
        <v>7218</v>
      </c>
      <c r="I27" s="40">
        <f t="shared" si="0"/>
        <v>0.9624</v>
      </c>
      <c r="J27" s="42"/>
      <c r="K27" s="41" t="s">
        <v>96</v>
      </c>
      <c r="L27" s="15" t="s">
        <v>90</v>
      </c>
      <c r="M27" s="23" t="s">
        <v>26</v>
      </c>
    </row>
    <row r="28" s="1" customFormat="1" ht="48" spans="1:13">
      <c r="A28" s="15">
        <v>17</v>
      </c>
      <c r="B28" s="16" t="s">
        <v>97</v>
      </c>
      <c r="C28" s="17">
        <v>30000</v>
      </c>
      <c r="D28" s="17">
        <v>5000</v>
      </c>
      <c r="E28" s="17" t="s">
        <v>58</v>
      </c>
      <c r="F28" s="17" t="s">
        <v>98</v>
      </c>
      <c r="G28" s="17">
        <v>1405</v>
      </c>
      <c r="H28" s="17">
        <v>9984</v>
      </c>
      <c r="I28" s="40">
        <f t="shared" si="0"/>
        <v>1.9968</v>
      </c>
      <c r="J28" s="42"/>
      <c r="K28" s="41" t="s">
        <v>99</v>
      </c>
      <c r="L28" s="15" t="s">
        <v>90</v>
      </c>
      <c r="M28" s="23" t="s">
        <v>26</v>
      </c>
    </row>
    <row r="29" s="1" customFormat="1" ht="36" spans="1:13">
      <c r="A29" s="15">
        <v>18</v>
      </c>
      <c r="B29" s="16" t="s">
        <v>100</v>
      </c>
      <c r="C29" s="17">
        <v>30000</v>
      </c>
      <c r="D29" s="17">
        <v>5000</v>
      </c>
      <c r="E29" s="17" t="s">
        <v>47</v>
      </c>
      <c r="F29" s="17" t="s">
        <v>92</v>
      </c>
      <c r="G29" s="17">
        <v>108</v>
      </c>
      <c r="H29" s="17">
        <v>5216</v>
      </c>
      <c r="I29" s="40">
        <f t="shared" si="0"/>
        <v>1.0432</v>
      </c>
      <c r="J29" s="42"/>
      <c r="K29" s="41" t="s">
        <v>101</v>
      </c>
      <c r="L29" s="15" t="s">
        <v>90</v>
      </c>
      <c r="M29" s="23" t="s">
        <v>26</v>
      </c>
    </row>
    <row r="30" s="1" customFormat="1" ht="48.75" spans="1:13">
      <c r="A30" s="15">
        <v>19</v>
      </c>
      <c r="B30" s="16" t="s">
        <v>102</v>
      </c>
      <c r="C30" s="17">
        <v>1085730</v>
      </c>
      <c r="D30" s="17">
        <v>380000</v>
      </c>
      <c r="E30" s="17" t="s">
        <v>103</v>
      </c>
      <c r="F30" s="17" t="s">
        <v>29</v>
      </c>
      <c r="G30" s="17">
        <v>1010</v>
      </c>
      <c r="H30" s="17">
        <v>391342</v>
      </c>
      <c r="I30" s="40">
        <f t="shared" si="0"/>
        <v>1.02984736842105</v>
      </c>
      <c r="J30" s="42"/>
      <c r="K30" s="41" t="s">
        <v>104</v>
      </c>
      <c r="L30" s="15" t="s">
        <v>105</v>
      </c>
      <c r="M30" s="15" t="s">
        <v>67</v>
      </c>
    </row>
    <row r="31" s="1" customFormat="1" ht="48" spans="1:13">
      <c r="A31" s="15">
        <v>20</v>
      </c>
      <c r="B31" s="16" t="s">
        <v>106</v>
      </c>
      <c r="C31" s="17">
        <v>28830</v>
      </c>
      <c r="D31" s="17">
        <v>20000</v>
      </c>
      <c r="E31" s="17" t="s">
        <v>107</v>
      </c>
      <c r="F31" s="17" t="s">
        <v>108</v>
      </c>
      <c r="G31" s="17">
        <v>2150</v>
      </c>
      <c r="H31" s="17">
        <v>23175</v>
      </c>
      <c r="I31" s="40">
        <f t="shared" si="0"/>
        <v>1.15875</v>
      </c>
      <c r="J31" s="42"/>
      <c r="K31" s="41" t="s">
        <v>104</v>
      </c>
      <c r="L31" s="15" t="s">
        <v>105</v>
      </c>
      <c r="M31" s="15" t="s">
        <v>109</v>
      </c>
    </row>
    <row r="32" s="1" customFormat="1" ht="48" spans="1:13">
      <c r="A32" s="15">
        <v>21</v>
      </c>
      <c r="B32" s="16" t="s">
        <v>110</v>
      </c>
      <c r="C32" s="17">
        <v>23923</v>
      </c>
      <c r="D32" s="17">
        <v>19000</v>
      </c>
      <c r="E32" s="17" t="s">
        <v>83</v>
      </c>
      <c r="F32" s="17" t="s">
        <v>29</v>
      </c>
      <c r="G32" s="17" t="s">
        <v>111</v>
      </c>
      <c r="H32" s="17">
        <v>19000</v>
      </c>
      <c r="I32" s="40">
        <f t="shared" si="0"/>
        <v>1</v>
      </c>
      <c r="J32" s="17" t="s">
        <v>30</v>
      </c>
      <c r="K32" s="41" t="s">
        <v>104</v>
      </c>
      <c r="L32" s="15" t="s">
        <v>105</v>
      </c>
      <c r="M32" s="23" t="s">
        <v>26</v>
      </c>
    </row>
    <row r="33" s="1" customFormat="1" ht="36" spans="1:13">
      <c r="A33" s="15">
        <v>22</v>
      </c>
      <c r="B33" s="16" t="s">
        <v>112</v>
      </c>
      <c r="C33" s="17">
        <v>500000</v>
      </c>
      <c r="D33" s="17">
        <v>60000</v>
      </c>
      <c r="E33" s="17" t="s">
        <v>113</v>
      </c>
      <c r="F33" s="17" t="s">
        <v>114</v>
      </c>
      <c r="G33" s="17">
        <v>4400</v>
      </c>
      <c r="H33" s="17">
        <v>65800</v>
      </c>
      <c r="I33" s="40">
        <f t="shared" si="0"/>
        <v>1.09666666666667</v>
      </c>
      <c r="J33" s="42"/>
      <c r="K33" s="41" t="s">
        <v>115</v>
      </c>
      <c r="L33" s="15" t="s">
        <v>105</v>
      </c>
      <c r="M33" s="15" t="s">
        <v>67</v>
      </c>
    </row>
    <row r="34" s="1" customFormat="1" ht="48" spans="1:13">
      <c r="A34" s="15">
        <v>23</v>
      </c>
      <c r="B34" s="16" t="s">
        <v>116</v>
      </c>
      <c r="C34" s="17">
        <v>203816</v>
      </c>
      <c r="D34" s="17">
        <v>100000</v>
      </c>
      <c r="E34" s="17" t="s">
        <v>117</v>
      </c>
      <c r="F34" s="17" t="s">
        <v>114</v>
      </c>
      <c r="G34" s="17">
        <v>3350</v>
      </c>
      <c r="H34" s="17">
        <v>100110</v>
      </c>
      <c r="I34" s="40">
        <f t="shared" si="0"/>
        <v>1.0011</v>
      </c>
      <c r="J34" s="42"/>
      <c r="K34" s="41" t="s">
        <v>118</v>
      </c>
      <c r="L34" s="15" t="s">
        <v>105</v>
      </c>
      <c r="M34" s="15" t="s">
        <v>67</v>
      </c>
    </row>
    <row r="35" s="1" customFormat="1" ht="61.5" spans="1:13">
      <c r="A35" s="15">
        <v>24</v>
      </c>
      <c r="B35" s="16" t="s">
        <v>119</v>
      </c>
      <c r="C35" s="17">
        <v>32600</v>
      </c>
      <c r="D35" s="17">
        <v>5000</v>
      </c>
      <c r="E35" s="17" t="s">
        <v>120</v>
      </c>
      <c r="F35" s="17" t="s">
        <v>121</v>
      </c>
      <c r="G35" s="17">
        <v>0</v>
      </c>
      <c r="H35" s="17">
        <v>5000</v>
      </c>
      <c r="I35" s="40">
        <f t="shared" si="0"/>
        <v>1</v>
      </c>
      <c r="J35" s="17" t="s">
        <v>23</v>
      </c>
      <c r="K35" s="41" t="s">
        <v>122</v>
      </c>
      <c r="L35" s="15" t="s">
        <v>105</v>
      </c>
      <c r="M35" s="23" t="s">
        <v>26</v>
      </c>
    </row>
    <row r="36" s="1" customFormat="1" ht="24.75" spans="1:13">
      <c r="A36" s="15">
        <v>25</v>
      </c>
      <c r="B36" s="16" t="s">
        <v>123</v>
      </c>
      <c r="C36" s="17">
        <v>40000</v>
      </c>
      <c r="D36" s="17">
        <v>20000</v>
      </c>
      <c r="E36" s="17" t="s">
        <v>53</v>
      </c>
      <c r="F36" s="17" t="s">
        <v>29</v>
      </c>
      <c r="G36" s="17">
        <v>0</v>
      </c>
      <c r="H36" s="17">
        <v>20000</v>
      </c>
      <c r="I36" s="40">
        <f t="shared" si="0"/>
        <v>1</v>
      </c>
      <c r="J36" s="42" t="s">
        <v>124</v>
      </c>
      <c r="K36" s="41" t="s">
        <v>125</v>
      </c>
      <c r="L36" s="15" t="s">
        <v>105</v>
      </c>
      <c r="M36" s="23" t="s">
        <v>26</v>
      </c>
    </row>
    <row r="37" s="1" customFormat="1" ht="36" spans="1:13">
      <c r="A37" s="15">
        <v>26</v>
      </c>
      <c r="B37" s="16" t="s">
        <v>126</v>
      </c>
      <c r="C37" s="17">
        <v>10850</v>
      </c>
      <c r="D37" s="17">
        <v>3800</v>
      </c>
      <c r="E37" s="17" t="s">
        <v>21</v>
      </c>
      <c r="F37" s="17" t="s">
        <v>29</v>
      </c>
      <c r="G37" s="17">
        <v>0</v>
      </c>
      <c r="H37" s="17">
        <v>3700</v>
      </c>
      <c r="I37" s="40">
        <f t="shared" si="0"/>
        <v>0.973684210526316</v>
      </c>
      <c r="J37" s="17" t="s">
        <v>38</v>
      </c>
      <c r="K37" s="41" t="s">
        <v>125</v>
      </c>
      <c r="L37" s="15" t="s">
        <v>105</v>
      </c>
      <c r="M37" s="23" t="s">
        <v>26</v>
      </c>
    </row>
    <row r="38" s="1" customFormat="1" ht="36" spans="1:13">
      <c r="A38" s="15">
        <v>27</v>
      </c>
      <c r="B38" s="16" t="s">
        <v>127</v>
      </c>
      <c r="C38" s="17">
        <v>50000</v>
      </c>
      <c r="D38" s="17">
        <v>10000</v>
      </c>
      <c r="E38" s="17" t="s">
        <v>128</v>
      </c>
      <c r="F38" s="17" t="s">
        <v>129</v>
      </c>
      <c r="G38" s="17">
        <v>825</v>
      </c>
      <c r="H38" s="17">
        <v>11125</v>
      </c>
      <c r="I38" s="40">
        <f t="shared" si="0"/>
        <v>1.1125</v>
      </c>
      <c r="J38" s="42"/>
      <c r="K38" s="41" t="s">
        <v>130</v>
      </c>
      <c r="L38" s="15" t="s">
        <v>105</v>
      </c>
      <c r="M38" s="23" t="s">
        <v>26</v>
      </c>
    </row>
    <row r="39" s="1" customFormat="1" ht="48.75" spans="1:13">
      <c r="A39" s="15">
        <v>28</v>
      </c>
      <c r="B39" s="16" t="s">
        <v>131</v>
      </c>
      <c r="C39" s="17">
        <v>41805</v>
      </c>
      <c r="D39" s="17">
        <v>5000</v>
      </c>
      <c r="E39" s="17" t="s">
        <v>132</v>
      </c>
      <c r="F39" s="17" t="s">
        <v>129</v>
      </c>
      <c r="G39" s="17">
        <v>475.3</v>
      </c>
      <c r="H39" s="17">
        <v>7453.92</v>
      </c>
      <c r="I39" s="40">
        <f t="shared" si="0"/>
        <v>1.490784</v>
      </c>
      <c r="J39" s="42"/>
      <c r="K39" s="41" t="s">
        <v>133</v>
      </c>
      <c r="L39" s="15" t="s">
        <v>25</v>
      </c>
      <c r="M39" s="23" t="s">
        <v>26</v>
      </c>
    </row>
    <row r="40" s="1" customFormat="1" ht="36" spans="1:13">
      <c r="A40" s="15">
        <v>29</v>
      </c>
      <c r="B40" s="16" t="s">
        <v>134</v>
      </c>
      <c r="C40" s="17">
        <v>20000</v>
      </c>
      <c r="D40" s="17">
        <v>8000</v>
      </c>
      <c r="E40" s="17" t="s">
        <v>107</v>
      </c>
      <c r="F40" s="17" t="s">
        <v>92</v>
      </c>
      <c r="G40" s="17">
        <v>550</v>
      </c>
      <c r="H40" s="17">
        <v>10953.2</v>
      </c>
      <c r="I40" s="40">
        <f t="shared" si="0"/>
        <v>1.36915</v>
      </c>
      <c r="J40" s="42"/>
      <c r="K40" s="41" t="s">
        <v>135</v>
      </c>
      <c r="L40" s="15" t="s">
        <v>136</v>
      </c>
      <c r="M40" s="23" t="s">
        <v>26</v>
      </c>
    </row>
    <row r="41" s="1" customFormat="1" ht="36.75" spans="1:13">
      <c r="A41" s="15">
        <v>30</v>
      </c>
      <c r="B41" s="21" t="s">
        <v>137</v>
      </c>
      <c r="C41" s="18">
        <v>10214</v>
      </c>
      <c r="D41" s="18">
        <v>3500</v>
      </c>
      <c r="E41" s="18" t="s">
        <v>107</v>
      </c>
      <c r="F41" s="18" t="s">
        <v>92</v>
      </c>
      <c r="G41" s="17">
        <v>264</v>
      </c>
      <c r="H41" s="17">
        <v>3208</v>
      </c>
      <c r="I41" s="40">
        <f t="shared" si="0"/>
        <v>0.916571428571429</v>
      </c>
      <c r="J41" s="42"/>
      <c r="K41" s="41" t="s">
        <v>138</v>
      </c>
      <c r="L41" s="44" t="s">
        <v>136</v>
      </c>
      <c r="M41" s="43"/>
    </row>
    <row r="42" s="1" customFormat="1" ht="24.75" spans="1:13">
      <c r="A42" s="15">
        <v>31</v>
      </c>
      <c r="B42" s="21" t="s">
        <v>139</v>
      </c>
      <c r="C42" s="17">
        <v>10000</v>
      </c>
      <c r="D42" s="17">
        <v>5000</v>
      </c>
      <c r="E42" s="17" t="s">
        <v>83</v>
      </c>
      <c r="F42" s="17" t="s">
        <v>64</v>
      </c>
      <c r="G42" s="17">
        <v>1000</v>
      </c>
      <c r="H42" s="17">
        <v>6566</v>
      </c>
      <c r="I42" s="40">
        <f t="shared" si="0"/>
        <v>1.3132</v>
      </c>
      <c r="J42" s="42" t="s">
        <v>49</v>
      </c>
      <c r="K42" s="41" t="s">
        <v>140</v>
      </c>
      <c r="L42" s="15" t="s">
        <v>32</v>
      </c>
      <c r="M42" s="23" t="s">
        <v>26</v>
      </c>
    </row>
    <row r="43" s="1" customFormat="1" ht="24.75" spans="1:13">
      <c r="A43" s="15">
        <v>32</v>
      </c>
      <c r="B43" s="16" t="s">
        <v>141</v>
      </c>
      <c r="C43" s="17">
        <v>10000</v>
      </c>
      <c r="D43" s="17">
        <v>6000</v>
      </c>
      <c r="E43" s="17" t="s">
        <v>83</v>
      </c>
      <c r="F43" s="17" t="s">
        <v>59</v>
      </c>
      <c r="G43" s="17">
        <v>1710</v>
      </c>
      <c r="H43" s="17">
        <v>7302</v>
      </c>
      <c r="I43" s="40">
        <f t="shared" si="0"/>
        <v>1.217</v>
      </c>
      <c r="J43" s="42" t="s">
        <v>142</v>
      </c>
      <c r="K43" s="41" t="s">
        <v>140</v>
      </c>
      <c r="L43" s="15" t="s">
        <v>32</v>
      </c>
      <c r="M43" s="23" t="s">
        <v>26</v>
      </c>
    </row>
    <row r="44" s="1" customFormat="1" ht="36" spans="1:13">
      <c r="A44" s="15">
        <v>33</v>
      </c>
      <c r="B44" s="16" t="s">
        <v>143</v>
      </c>
      <c r="C44" s="17">
        <v>30000</v>
      </c>
      <c r="D44" s="17">
        <v>8000</v>
      </c>
      <c r="E44" s="17" t="s">
        <v>144</v>
      </c>
      <c r="F44" s="17" t="s">
        <v>121</v>
      </c>
      <c r="G44" s="17">
        <v>0</v>
      </c>
      <c r="H44" s="17">
        <v>8000</v>
      </c>
      <c r="I44" s="40">
        <f t="shared" si="0"/>
        <v>1</v>
      </c>
      <c r="J44" s="42" t="s">
        <v>124</v>
      </c>
      <c r="K44" s="41" t="s">
        <v>145</v>
      </c>
      <c r="L44" s="15" t="s">
        <v>146</v>
      </c>
      <c r="M44" s="23" t="s">
        <v>26</v>
      </c>
    </row>
    <row r="45" s="1" customFormat="1" ht="36.75" spans="1:13">
      <c r="A45" s="15">
        <v>34</v>
      </c>
      <c r="B45" s="16" t="s">
        <v>147</v>
      </c>
      <c r="C45" s="17">
        <v>38000</v>
      </c>
      <c r="D45" s="17">
        <v>8000</v>
      </c>
      <c r="E45" s="17" t="s">
        <v>103</v>
      </c>
      <c r="F45" s="17" t="s">
        <v>108</v>
      </c>
      <c r="G45" s="17">
        <v>212</v>
      </c>
      <c r="H45" s="17">
        <v>9175</v>
      </c>
      <c r="I45" s="40">
        <f t="shared" si="0"/>
        <v>1.146875</v>
      </c>
      <c r="J45" s="42"/>
      <c r="K45" s="41" t="s">
        <v>148</v>
      </c>
      <c r="L45" s="15" t="s">
        <v>40</v>
      </c>
      <c r="M45" s="23" t="s">
        <v>26</v>
      </c>
    </row>
    <row r="46" s="1" customFormat="1" ht="36" spans="1:13">
      <c r="A46" s="15">
        <v>35</v>
      </c>
      <c r="B46" s="16" t="s">
        <v>149</v>
      </c>
      <c r="C46" s="17">
        <v>35000</v>
      </c>
      <c r="D46" s="17">
        <v>15000</v>
      </c>
      <c r="E46" s="17" t="s">
        <v>37</v>
      </c>
      <c r="F46" s="17" t="s">
        <v>150</v>
      </c>
      <c r="G46" s="17">
        <v>0</v>
      </c>
      <c r="H46" s="17">
        <v>16515</v>
      </c>
      <c r="I46" s="40">
        <f t="shared" si="0"/>
        <v>1.101</v>
      </c>
      <c r="J46" s="42" t="s">
        <v>151</v>
      </c>
      <c r="K46" s="41" t="s">
        <v>152</v>
      </c>
      <c r="L46" s="15" t="s">
        <v>40</v>
      </c>
      <c r="M46" s="23" t="s">
        <v>26</v>
      </c>
    </row>
    <row r="47" s="1" customFormat="1" ht="36" spans="1:13">
      <c r="A47" s="15">
        <v>36</v>
      </c>
      <c r="B47" s="16" t="s">
        <v>153</v>
      </c>
      <c r="C47" s="17">
        <v>15000</v>
      </c>
      <c r="D47" s="17">
        <v>5000</v>
      </c>
      <c r="E47" s="17" t="s">
        <v>78</v>
      </c>
      <c r="F47" s="17" t="s">
        <v>121</v>
      </c>
      <c r="G47" s="17">
        <v>0</v>
      </c>
      <c r="H47" s="17">
        <v>5117</v>
      </c>
      <c r="I47" s="40">
        <f t="shared" si="0"/>
        <v>1.0234</v>
      </c>
      <c r="J47" s="17" t="s">
        <v>30</v>
      </c>
      <c r="K47" s="41" t="s">
        <v>154</v>
      </c>
      <c r="L47" s="15" t="s">
        <v>40</v>
      </c>
      <c r="M47" s="23" t="s">
        <v>26</v>
      </c>
    </row>
    <row r="48" s="1" customFormat="1" ht="36" spans="1:13">
      <c r="A48" s="15">
        <v>37</v>
      </c>
      <c r="B48" s="22" t="s">
        <v>155</v>
      </c>
      <c r="C48" s="23">
        <v>27500</v>
      </c>
      <c r="D48" s="23">
        <v>5500</v>
      </c>
      <c r="E48" s="23" t="s">
        <v>156</v>
      </c>
      <c r="F48" s="23" t="s">
        <v>121</v>
      </c>
      <c r="G48" s="17">
        <v>0</v>
      </c>
      <c r="H48" s="17">
        <v>5512</v>
      </c>
      <c r="I48" s="40">
        <f t="shared" si="0"/>
        <v>1.00218181818182</v>
      </c>
      <c r="J48" s="17" t="s">
        <v>30</v>
      </c>
      <c r="K48" s="46" t="s">
        <v>157</v>
      </c>
      <c r="L48" s="15" t="s">
        <v>40</v>
      </c>
      <c r="M48" s="23" t="s">
        <v>26</v>
      </c>
    </row>
    <row r="49" s="1" customFormat="1" ht="36" spans="1:13">
      <c r="A49" s="15">
        <v>38</v>
      </c>
      <c r="B49" s="21" t="s">
        <v>158</v>
      </c>
      <c r="C49" s="18">
        <v>38000</v>
      </c>
      <c r="D49" s="18">
        <v>12000</v>
      </c>
      <c r="E49" s="18" t="s">
        <v>159</v>
      </c>
      <c r="F49" s="18" t="s">
        <v>64</v>
      </c>
      <c r="G49" s="17">
        <v>1005</v>
      </c>
      <c r="H49" s="17">
        <v>11040</v>
      </c>
      <c r="I49" s="40">
        <f t="shared" si="0"/>
        <v>0.92</v>
      </c>
      <c r="J49" s="42"/>
      <c r="K49" s="41" t="s">
        <v>160</v>
      </c>
      <c r="L49" s="44" t="s">
        <v>40</v>
      </c>
      <c r="M49" s="43"/>
    </row>
    <row r="50" s="1" customFormat="1" ht="36" spans="1:13">
      <c r="A50" s="15">
        <v>39</v>
      </c>
      <c r="B50" s="16" t="s">
        <v>161</v>
      </c>
      <c r="C50" s="17">
        <v>43880</v>
      </c>
      <c r="D50" s="17">
        <v>12000</v>
      </c>
      <c r="E50" s="17" t="s">
        <v>34</v>
      </c>
      <c r="F50" s="17" t="s">
        <v>29</v>
      </c>
      <c r="G50" s="17">
        <v>0</v>
      </c>
      <c r="H50" s="17">
        <v>15732</v>
      </c>
      <c r="I50" s="40">
        <f t="shared" si="0"/>
        <v>1.311</v>
      </c>
      <c r="J50" s="42" t="s">
        <v>49</v>
      </c>
      <c r="K50" s="41" t="s">
        <v>162</v>
      </c>
      <c r="L50" s="15" t="s">
        <v>163</v>
      </c>
      <c r="M50" s="23" t="s">
        <v>26</v>
      </c>
    </row>
    <row r="51" s="1" customFormat="1" ht="36.75" spans="1:13">
      <c r="A51" s="15">
        <v>40</v>
      </c>
      <c r="B51" s="22" t="s">
        <v>164</v>
      </c>
      <c r="C51" s="23">
        <v>39800</v>
      </c>
      <c r="D51" s="23">
        <v>5000</v>
      </c>
      <c r="E51" s="23" t="s">
        <v>165</v>
      </c>
      <c r="F51" s="23" t="s">
        <v>114</v>
      </c>
      <c r="G51" s="17">
        <v>325</v>
      </c>
      <c r="H51" s="17">
        <v>6572</v>
      </c>
      <c r="I51" s="40">
        <f t="shared" si="0"/>
        <v>1.3144</v>
      </c>
      <c r="J51" s="42"/>
      <c r="K51" s="46" t="s">
        <v>166</v>
      </c>
      <c r="L51" s="15" t="s">
        <v>163</v>
      </c>
      <c r="M51" s="23" t="s">
        <v>26</v>
      </c>
    </row>
    <row r="52" s="1" customFormat="1" ht="36.75" spans="1:13">
      <c r="A52" s="15">
        <v>41</v>
      </c>
      <c r="B52" s="16" t="s">
        <v>167</v>
      </c>
      <c r="C52" s="17">
        <v>37600</v>
      </c>
      <c r="D52" s="17">
        <v>7130</v>
      </c>
      <c r="E52" s="17" t="s">
        <v>107</v>
      </c>
      <c r="F52" s="17" t="s">
        <v>114</v>
      </c>
      <c r="G52" s="17">
        <v>412</v>
      </c>
      <c r="H52" s="17">
        <v>9844</v>
      </c>
      <c r="I52" s="40">
        <f t="shared" si="0"/>
        <v>1.38064516129032</v>
      </c>
      <c r="J52" s="42"/>
      <c r="K52" s="41" t="s">
        <v>168</v>
      </c>
      <c r="L52" s="15" t="s">
        <v>163</v>
      </c>
      <c r="M52" s="23" t="s">
        <v>26</v>
      </c>
    </row>
    <row r="53" s="1" customFormat="1" ht="36" spans="1:13">
      <c r="A53" s="15">
        <v>42</v>
      </c>
      <c r="B53" s="16" t="s">
        <v>169</v>
      </c>
      <c r="C53" s="17">
        <v>35700</v>
      </c>
      <c r="D53" s="17">
        <v>12000</v>
      </c>
      <c r="E53" s="17" t="s">
        <v>107</v>
      </c>
      <c r="F53" s="17" t="s">
        <v>29</v>
      </c>
      <c r="G53" s="17">
        <v>0</v>
      </c>
      <c r="H53" s="17">
        <v>12000</v>
      </c>
      <c r="I53" s="40">
        <f t="shared" si="0"/>
        <v>1</v>
      </c>
      <c r="J53" s="42" t="s">
        <v>142</v>
      </c>
      <c r="K53" s="41" t="s">
        <v>170</v>
      </c>
      <c r="L53" s="15" t="s">
        <v>163</v>
      </c>
      <c r="M53" s="23" t="s">
        <v>26</v>
      </c>
    </row>
    <row r="54" s="1" customFormat="1" ht="48.75" spans="1:13">
      <c r="A54" s="15">
        <v>43</v>
      </c>
      <c r="B54" s="16" t="s">
        <v>171</v>
      </c>
      <c r="C54" s="17">
        <v>32400</v>
      </c>
      <c r="D54" s="17">
        <v>7250</v>
      </c>
      <c r="E54" s="17" t="s">
        <v>21</v>
      </c>
      <c r="F54" s="17" t="s">
        <v>114</v>
      </c>
      <c r="G54" s="17">
        <v>220</v>
      </c>
      <c r="H54" s="17">
        <v>9412</v>
      </c>
      <c r="I54" s="40">
        <f t="shared" si="0"/>
        <v>1.29820689655172</v>
      </c>
      <c r="J54" s="42"/>
      <c r="K54" s="41" t="s">
        <v>172</v>
      </c>
      <c r="L54" s="15" t="s">
        <v>163</v>
      </c>
      <c r="M54" s="23" t="s">
        <v>26</v>
      </c>
    </row>
    <row r="55" s="1" customFormat="1" ht="48.75" spans="1:13">
      <c r="A55" s="15">
        <v>44</v>
      </c>
      <c r="B55" s="16" t="s">
        <v>173</v>
      </c>
      <c r="C55" s="17">
        <v>27000</v>
      </c>
      <c r="D55" s="17">
        <v>5000</v>
      </c>
      <c r="E55" s="17" t="s">
        <v>21</v>
      </c>
      <c r="F55" s="17" t="s">
        <v>114</v>
      </c>
      <c r="G55" s="17">
        <v>307</v>
      </c>
      <c r="H55" s="17">
        <v>6892</v>
      </c>
      <c r="I55" s="40">
        <f t="shared" si="0"/>
        <v>1.3784</v>
      </c>
      <c r="J55" s="42"/>
      <c r="K55" s="41" t="s">
        <v>174</v>
      </c>
      <c r="L55" s="15" t="s">
        <v>163</v>
      </c>
      <c r="M55" s="23" t="s">
        <v>26</v>
      </c>
    </row>
    <row r="56" s="1" customFormat="1" ht="36" spans="1:13">
      <c r="A56" s="15">
        <v>45</v>
      </c>
      <c r="B56" s="16" t="s">
        <v>175</v>
      </c>
      <c r="C56" s="17">
        <v>12900</v>
      </c>
      <c r="D56" s="17">
        <v>5000</v>
      </c>
      <c r="E56" s="17" t="s">
        <v>156</v>
      </c>
      <c r="F56" s="17" t="s">
        <v>121</v>
      </c>
      <c r="G56" s="17">
        <v>0</v>
      </c>
      <c r="H56" s="17">
        <v>5000</v>
      </c>
      <c r="I56" s="40">
        <f t="shared" si="0"/>
        <v>1</v>
      </c>
      <c r="J56" s="17" t="s">
        <v>23</v>
      </c>
      <c r="K56" s="41" t="s">
        <v>176</v>
      </c>
      <c r="L56" s="15" t="s">
        <v>163</v>
      </c>
      <c r="M56" s="23" t="s">
        <v>26</v>
      </c>
    </row>
    <row r="57" s="1" customFormat="1" ht="48" spans="1:13">
      <c r="A57" s="15">
        <v>46</v>
      </c>
      <c r="B57" s="16" t="s">
        <v>177</v>
      </c>
      <c r="C57" s="17">
        <v>10200</v>
      </c>
      <c r="D57" s="17">
        <v>5000</v>
      </c>
      <c r="E57" s="17" t="s">
        <v>178</v>
      </c>
      <c r="F57" s="17" t="s">
        <v>92</v>
      </c>
      <c r="G57" s="17">
        <v>188</v>
      </c>
      <c r="H57" s="17">
        <v>6367</v>
      </c>
      <c r="I57" s="40">
        <f t="shared" si="0"/>
        <v>1.2734</v>
      </c>
      <c r="J57" s="42"/>
      <c r="K57" s="41" t="s">
        <v>179</v>
      </c>
      <c r="L57" s="15" t="s">
        <v>163</v>
      </c>
      <c r="M57" s="23" t="s">
        <v>26</v>
      </c>
    </row>
    <row r="58" s="1" customFormat="1" ht="36" spans="1:13">
      <c r="A58" s="15">
        <v>47</v>
      </c>
      <c r="B58" s="16" t="s">
        <v>180</v>
      </c>
      <c r="C58" s="17">
        <v>33700</v>
      </c>
      <c r="D58" s="17">
        <v>9000</v>
      </c>
      <c r="E58" s="17" t="s">
        <v>181</v>
      </c>
      <c r="F58" s="17" t="s">
        <v>150</v>
      </c>
      <c r="G58" s="17">
        <v>0</v>
      </c>
      <c r="H58" s="17">
        <v>10014</v>
      </c>
      <c r="I58" s="40">
        <f t="shared" si="0"/>
        <v>1.11266666666667</v>
      </c>
      <c r="J58" s="42" t="s">
        <v>49</v>
      </c>
      <c r="K58" s="41" t="s">
        <v>182</v>
      </c>
      <c r="L58" s="15" t="s">
        <v>163</v>
      </c>
      <c r="M58" s="23" t="s">
        <v>26</v>
      </c>
    </row>
    <row r="59" s="1" customFormat="1" ht="36" spans="1:13">
      <c r="A59" s="15">
        <v>48</v>
      </c>
      <c r="B59" s="16" t="s">
        <v>183</v>
      </c>
      <c r="C59" s="18">
        <v>40000</v>
      </c>
      <c r="D59" s="18">
        <v>9600</v>
      </c>
      <c r="E59" s="18" t="s">
        <v>184</v>
      </c>
      <c r="F59" s="18" t="s">
        <v>185</v>
      </c>
      <c r="G59" s="24">
        <v>0</v>
      </c>
      <c r="H59" s="24">
        <v>9600</v>
      </c>
      <c r="I59" s="40">
        <f t="shared" si="0"/>
        <v>1</v>
      </c>
      <c r="J59" s="17" t="s">
        <v>186</v>
      </c>
      <c r="K59" s="41" t="s">
        <v>187</v>
      </c>
      <c r="L59" s="44" t="s">
        <v>163</v>
      </c>
      <c r="M59" s="43"/>
    </row>
    <row r="60" s="1" customFormat="1" ht="36" spans="1:13">
      <c r="A60" s="15">
        <v>49</v>
      </c>
      <c r="B60" s="16" t="s">
        <v>188</v>
      </c>
      <c r="C60" s="18">
        <v>42800</v>
      </c>
      <c r="D60" s="18">
        <v>8900</v>
      </c>
      <c r="E60" s="18" t="s">
        <v>37</v>
      </c>
      <c r="F60" s="18" t="s">
        <v>92</v>
      </c>
      <c r="G60" s="24">
        <v>1035</v>
      </c>
      <c r="H60" s="24">
        <v>9957</v>
      </c>
      <c r="I60" s="40">
        <f t="shared" si="0"/>
        <v>1.11876404494382</v>
      </c>
      <c r="J60" s="42"/>
      <c r="K60" s="41" t="s">
        <v>189</v>
      </c>
      <c r="L60" s="44" t="s">
        <v>163</v>
      </c>
      <c r="M60" s="23" t="s">
        <v>190</v>
      </c>
    </row>
    <row r="61" s="1" customFormat="1" ht="36" spans="1:13">
      <c r="A61" s="15">
        <v>50</v>
      </c>
      <c r="B61" s="16" t="s">
        <v>191</v>
      </c>
      <c r="C61" s="17">
        <v>38000</v>
      </c>
      <c r="D61" s="17">
        <v>9000</v>
      </c>
      <c r="E61" s="17" t="s">
        <v>34</v>
      </c>
      <c r="F61" s="17" t="s">
        <v>108</v>
      </c>
      <c r="G61" s="17">
        <v>1560</v>
      </c>
      <c r="H61" s="17">
        <v>11361</v>
      </c>
      <c r="I61" s="40">
        <f t="shared" si="0"/>
        <v>1.26233333333333</v>
      </c>
      <c r="J61" s="42"/>
      <c r="K61" s="41" t="s">
        <v>192</v>
      </c>
      <c r="L61" s="15" t="s">
        <v>45</v>
      </c>
      <c r="M61" s="23" t="s">
        <v>193</v>
      </c>
    </row>
    <row r="62" s="1" customFormat="1" ht="36" spans="1:13">
      <c r="A62" s="15">
        <v>51</v>
      </c>
      <c r="B62" s="16" t="s">
        <v>194</v>
      </c>
      <c r="C62" s="17">
        <v>32500</v>
      </c>
      <c r="D62" s="17">
        <v>6000</v>
      </c>
      <c r="E62" s="17" t="s">
        <v>47</v>
      </c>
      <c r="F62" s="17" t="s">
        <v>195</v>
      </c>
      <c r="G62" s="17">
        <v>113</v>
      </c>
      <c r="H62" s="17">
        <v>16029</v>
      </c>
      <c r="I62" s="40">
        <f t="shared" si="0"/>
        <v>2.6715</v>
      </c>
      <c r="J62" s="42"/>
      <c r="K62" s="41" t="s">
        <v>196</v>
      </c>
      <c r="L62" s="15" t="s">
        <v>45</v>
      </c>
      <c r="M62" s="23" t="s">
        <v>26</v>
      </c>
    </row>
    <row r="63" s="1" customFormat="1" ht="36" spans="1:13">
      <c r="A63" s="15">
        <v>52</v>
      </c>
      <c r="B63" s="16" t="s">
        <v>197</v>
      </c>
      <c r="C63" s="17">
        <v>20000</v>
      </c>
      <c r="D63" s="17">
        <v>5000</v>
      </c>
      <c r="E63" s="17" t="s">
        <v>198</v>
      </c>
      <c r="F63" s="17" t="s">
        <v>121</v>
      </c>
      <c r="G63" s="17">
        <v>0</v>
      </c>
      <c r="H63" s="17">
        <v>4578</v>
      </c>
      <c r="I63" s="40">
        <f t="shared" si="0"/>
        <v>0.9156</v>
      </c>
      <c r="J63" s="17" t="s">
        <v>38</v>
      </c>
      <c r="K63" s="41" t="s">
        <v>199</v>
      </c>
      <c r="L63" s="15" t="s">
        <v>45</v>
      </c>
      <c r="M63" s="23" t="s">
        <v>26</v>
      </c>
    </row>
    <row r="64" s="1" customFormat="1" ht="36" spans="1:13">
      <c r="A64" s="15">
        <v>53</v>
      </c>
      <c r="B64" s="16" t="s">
        <v>200</v>
      </c>
      <c r="C64" s="17">
        <v>30000</v>
      </c>
      <c r="D64" s="17">
        <v>6000</v>
      </c>
      <c r="E64" s="17" t="s">
        <v>201</v>
      </c>
      <c r="F64" s="17" t="s">
        <v>202</v>
      </c>
      <c r="G64" s="17">
        <v>357</v>
      </c>
      <c r="H64" s="17">
        <v>8844</v>
      </c>
      <c r="I64" s="40">
        <f t="shared" si="0"/>
        <v>1.474</v>
      </c>
      <c r="J64" s="42"/>
      <c r="K64" s="41" t="s">
        <v>203</v>
      </c>
      <c r="L64" s="15" t="s">
        <v>45</v>
      </c>
      <c r="M64" s="23" t="s">
        <v>26</v>
      </c>
    </row>
    <row r="65" s="1" customFormat="1" ht="36" spans="1:13">
      <c r="A65" s="15">
        <v>54</v>
      </c>
      <c r="B65" s="16" t="s">
        <v>204</v>
      </c>
      <c r="C65" s="18">
        <v>30000</v>
      </c>
      <c r="D65" s="18">
        <v>6000</v>
      </c>
      <c r="E65" s="18" t="s">
        <v>144</v>
      </c>
      <c r="F65" s="18" t="s">
        <v>64</v>
      </c>
      <c r="G65" s="18">
        <v>300</v>
      </c>
      <c r="H65" s="18">
        <v>5800</v>
      </c>
      <c r="I65" s="40">
        <f t="shared" si="0"/>
        <v>0.966666666666667</v>
      </c>
      <c r="J65" s="17"/>
      <c r="K65" s="41" t="s">
        <v>205</v>
      </c>
      <c r="L65" s="44" t="s">
        <v>45</v>
      </c>
      <c r="M65" s="43"/>
    </row>
    <row r="66" s="1" customFormat="1" ht="36" spans="1:13">
      <c r="A66" s="15">
        <v>55</v>
      </c>
      <c r="B66" s="16" t="s">
        <v>206</v>
      </c>
      <c r="C66" s="18">
        <v>32000</v>
      </c>
      <c r="D66" s="18">
        <v>6000</v>
      </c>
      <c r="E66" s="18" t="s">
        <v>159</v>
      </c>
      <c r="F66" s="18" t="s">
        <v>207</v>
      </c>
      <c r="G66" s="18">
        <v>250</v>
      </c>
      <c r="H66" s="18">
        <v>5800</v>
      </c>
      <c r="I66" s="40">
        <f t="shared" si="0"/>
        <v>0.966666666666667</v>
      </c>
      <c r="J66" s="42"/>
      <c r="K66" s="41" t="s">
        <v>208</v>
      </c>
      <c r="L66" s="44" t="s">
        <v>45</v>
      </c>
      <c r="M66" s="43"/>
    </row>
    <row r="67" s="1" customFormat="1" ht="48" spans="1:13">
      <c r="A67" s="15">
        <v>56</v>
      </c>
      <c r="B67" s="22" t="s">
        <v>209</v>
      </c>
      <c r="C67" s="23">
        <v>35000</v>
      </c>
      <c r="D67" s="23">
        <v>8000</v>
      </c>
      <c r="E67" s="23" t="s">
        <v>47</v>
      </c>
      <c r="F67" s="23" t="s">
        <v>29</v>
      </c>
      <c r="G67" s="17">
        <v>0</v>
      </c>
      <c r="H67" s="17">
        <v>9650</v>
      </c>
      <c r="I67" s="40">
        <f t="shared" si="0"/>
        <v>1.20625</v>
      </c>
      <c r="J67" s="42" t="s">
        <v>151</v>
      </c>
      <c r="K67" s="46" t="s">
        <v>210</v>
      </c>
      <c r="L67" s="15" t="s">
        <v>56</v>
      </c>
      <c r="M67" s="23" t="s">
        <v>26</v>
      </c>
    </row>
    <row r="68" s="1" customFormat="1" ht="36" spans="1:13">
      <c r="A68" s="15">
        <v>57</v>
      </c>
      <c r="B68" s="16" t="s">
        <v>211</v>
      </c>
      <c r="C68" s="17">
        <v>31230</v>
      </c>
      <c r="D68" s="17">
        <v>5000</v>
      </c>
      <c r="E68" s="17" t="s">
        <v>103</v>
      </c>
      <c r="F68" s="17" t="s">
        <v>64</v>
      </c>
      <c r="G68" s="17">
        <v>415</v>
      </c>
      <c r="H68" s="17">
        <v>5994</v>
      </c>
      <c r="I68" s="40">
        <f t="shared" si="0"/>
        <v>1.1988</v>
      </c>
      <c r="J68" s="42"/>
      <c r="K68" s="41" t="s">
        <v>212</v>
      </c>
      <c r="L68" s="15" t="s">
        <v>56</v>
      </c>
      <c r="M68" s="23" t="s">
        <v>26</v>
      </c>
    </row>
    <row r="69" s="1" customFormat="1" ht="36" spans="1:13">
      <c r="A69" s="15">
        <v>58</v>
      </c>
      <c r="B69" s="16" t="s">
        <v>213</v>
      </c>
      <c r="C69" s="17">
        <v>30000</v>
      </c>
      <c r="D69" s="17">
        <v>7000</v>
      </c>
      <c r="E69" s="17" t="s">
        <v>214</v>
      </c>
      <c r="F69" s="17" t="s">
        <v>92</v>
      </c>
      <c r="G69" s="17">
        <v>462</v>
      </c>
      <c r="H69" s="17">
        <v>8018</v>
      </c>
      <c r="I69" s="40">
        <f t="shared" si="0"/>
        <v>1.14542857142857</v>
      </c>
      <c r="J69" s="42"/>
      <c r="K69" s="41" t="s">
        <v>215</v>
      </c>
      <c r="L69" s="15" t="s">
        <v>56</v>
      </c>
      <c r="M69" s="23" t="s">
        <v>26</v>
      </c>
    </row>
    <row r="70" s="1" customFormat="1" ht="36" spans="1:13">
      <c r="A70" s="15">
        <v>59</v>
      </c>
      <c r="B70" s="16" t="s">
        <v>216</v>
      </c>
      <c r="C70" s="17">
        <v>26000</v>
      </c>
      <c r="D70" s="17">
        <v>6000</v>
      </c>
      <c r="E70" s="17" t="s">
        <v>198</v>
      </c>
      <c r="F70" s="17" t="s">
        <v>92</v>
      </c>
      <c r="G70" s="17">
        <v>300</v>
      </c>
      <c r="H70" s="17">
        <v>6725</v>
      </c>
      <c r="I70" s="40">
        <f t="shared" ref="I70:I133" si="1">H70/D70</f>
        <v>1.12083333333333</v>
      </c>
      <c r="J70" s="42"/>
      <c r="K70" s="41" t="s">
        <v>217</v>
      </c>
      <c r="L70" s="15" t="s">
        <v>56</v>
      </c>
      <c r="M70" s="23" t="s">
        <v>26</v>
      </c>
    </row>
    <row r="71" s="1" customFormat="1" ht="36.75" spans="1:13">
      <c r="A71" s="15">
        <v>60</v>
      </c>
      <c r="B71" s="16" t="s">
        <v>218</v>
      </c>
      <c r="C71" s="17">
        <v>30000</v>
      </c>
      <c r="D71" s="17">
        <v>7000</v>
      </c>
      <c r="E71" s="17" t="s">
        <v>214</v>
      </c>
      <c r="F71" s="17" t="s">
        <v>92</v>
      </c>
      <c r="G71" s="17">
        <v>539</v>
      </c>
      <c r="H71" s="17">
        <v>8080</v>
      </c>
      <c r="I71" s="40">
        <f t="shared" si="1"/>
        <v>1.15428571428571</v>
      </c>
      <c r="J71" s="42"/>
      <c r="K71" s="41" t="s">
        <v>219</v>
      </c>
      <c r="L71" s="15" t="s">
        <v>56</v>
      </c>
      <c r="M71" s="23" t="s">
        <v>26</v>
      </c>
    </row>
    <row r="72" s="1" customFormat="1" ht="48" spans="1:13">
      <c r="A72" s="15">
        <v>61</v>
      </c>
      <c r="B72" s="16" t="s">
        <v>220</v>
      </c>
      <c r="C72" s="17">
        <v>28000</v>
      </c>
      <c r="D72" s="17">
        <v>9000</v>
      </c>
      <c r="E72" s="17" t="s">
        <v>103</v>
      </c>
      <c r="F72" s="17" t="s">
        <v>92</v>
      </c>
      <c r="G72" s="17">
        <v>567</v>
      </c>
      <c r="H72" s="17">
        <v>10076</v>
      </c>
      <c r="I72" s="40">
        <f t="shared" si="1"/>
        <v>1.11955555555556</v>
      </c>
      <c r="J72" s="42"/>
      <c r="K72" s="41" t="s">
        <v>221</v>
      </c>
      <c r="L72" s="15" t="s">
        <v>56</v>
      </c>
      <c r="M72" s="23" t="s">
        <v>26</v>
      </c>
    </row>
    <row r="73" s="1" customFormat="1" ht="36" spans="1:13">
      <c r="A73" s="15">
        <v>62</v>
      </c>
      <c r="B73" s="16" t="s">
        <v>222</v>
      </c>
      <c r="C73" s="17">
        <v>20000</v>
      </c>
      <c r="D73" s="17">
        <v>6000</v>
      </c>
      <c r="E73" s="17" t="s">
        <v>156</v>
      </c>
      <c r="F73" s="17" t="s">
        <v>92</v>
      </c>
      <c r="G73" s="17">
        <v>385</v>
      </c>
      <c r="H73" s="17">
        <v>6749</v>
      </c>
      <c r="I73" s="40">
        <f t="shared" si="1"/>
        <v>1.12483333333333</v>
      </c>
      <c r="J73" s="42"/>
      <c r="K73" s="41" t="s">
        <v>223</v>
      </c>
      <c r="L73" s="15" t="s">
        <v>56</v>
      </c>
      <c r="M73" s="23" t="s">
        <v>26</v>
      </c>
    </row>
    <row r="74" s="1" customFormat="1" ht="36" spans="1:13">
      <c r="A74" s="15">
        <v>63</v>
      </c>
      <c r="B74" s="16" t="s">
        <v>224</v>
      </c>
      <c r="C74" s="17">
        <v>31000</v>
      </c>
      <c r="D74" s="17">
        <v>6000</v>
      </c>
      <c r="E74" s="17" t="s">
        <v>225</v>
      </c>
      <c r="F74" s="17" t="s">
        <v>92</v>
      </c>
      <c r="G74" s="17">
        <v>339</v>
      </c>
      <c r="H74" s="17">
        <v>6806</v>
      </c>
      <c r="I74" s="40">
        <f t="shared" si="1"/>
        <v>1.13433333333333</v>
      </c>
      <c r="J74" s="42"/>
      <c r="K74" s="41" t="s">
        <v>226</v>
      </c>
      <c r="L74" s="15" t="s">
        <v>56</v>
      </c>
      <c r="M74" s="23" t="s">
        <v>26</v>
      </c>
    </row>
    <row r="75" s="1" customFormat="1" ht="36" spans="1:13">
      <c r="A75" s="15">
        <v>64</v>
      </c>
      <c r="B75" s="16" t="s">
        <v>227</v>
      </c>
      <c r="C75" s="17">
        <v>30000</v>
      </c>
      <c r="D75" s="17">
        <v>8000</v>
      </c>
      <c r="E75" s="17" t="s">
        <v>228</v>
      </c>
      <c r="F75" s="17" t="s">
        <v>92</v>
      </c>
      <c r="G75" s="17">
        <v>637</v>
      </c>
      <c r="H75" s="17">
        <v>8992</v>
      </c>
      <c r="I75" s="40">
        <f t="shared" si="1"/>
        <v>1.124</v>
      </c>
      <c r="J75" s="42"/>
      <c r="K75" s="41" t="s">
        <v>229</v>
      </c>
      <c r="L75" s="15" t="s">
        <v>56</v>
      </c>
      <c r="M75" s="23" t="s">
        <v>26</v>
      </c>
    </row>
    <row r="76" s="1" customFormat="1" ht="36" spans="1:13">
      <c r="A76" s="15">
        <v>65</v>
      </c>
      <c r="B76" s="16" t="s">
        <v>230</v>
      </c>
      <c r="C76" s="17">
        <v>15000</v>
      </c>
      <c r="D76" s="17">
        <v>5000</v>
      </c>
      <c r="E76" s="17" t="s">
        <v>83</v>
      </c>
      <c r="F76" s="17" t="s">
        <v>231</v>
      </c>
      <c r="G76" s="17">
        <v>0</v>
      </c>
      <c r="H76" s="17">
        <v>4500</v>
      </c>
      <c r="I76" s="40">
        <f t="shared" si="1"/>
        <v>0.9</v>
      </c>
      <c r="J76" s="17" t="s">
        <v>23</v>
      </c>
      <c r="K76" s="41" t="s">
        <v>232</v>
      </c>
      <c r="L76" s="15" t="s">
        <v>56</v>
      </c>
      <c r="M76" s="23" t="s">
        <v>26</v>
      </c>
    </row>
    <row r="77" s="1" customFormat="1" ht="36" spans="1:13">
      <c r="A77" s="15">
        <v>66</v>
      </c>
      <c r="B77" s="16" t="s">
        <v>233</v>
      </c>
      <c r="C77" s="17">
        <v>48000</v>
      </c>
      <c r="D77" s="17">
        <v>8000</v>
      </c>
      <c r="E77" s="17" t="s">
        <v>34</v>
      </c>
      <c r="F77" s="17" t="s">
        <v>29</v>
      </c>
      <c r="G77" s="17">
        <v>0</v>
      </c>
      <c r="H77" s="17">
        <v>8000</v>
      </c>
      <c r="I77" s="40">
        <f t="shared" si="1"/>
        <v>1</v>
      </c>
      <c r="J77" s="17" t="s">
        <v>38</v>
      </c>
      <c r="K77" s="41" t="s">
        <v>234</v>
      </c>
      <c r="L77" s="15" t="s">
        <v>56</v>
      </c>
      <c r="M77" s="23" t="s">
        <v>26</v>
      </c>
    </row>
    <row r="78" s="1" customFormat="1" ht="48" spans="1:13">
      <c r="A78" s="15">
        <v>67</v>
      </c>
      <c r="B78" s="16" t="s">
        <v>235</v>
      </c>
      <c r="C78" s="18">
        <v>45000</v>
      </c>
      <c r="D78" s="18">
        <v>11000</v>
      </c>
      <c r="E78" s="18" t="s">
        <v>236</v>
      </c>
      <c r="F78" s="18" t="s">
        <v>92</v>
      </c>
      <c r="G78" s="17">
        <v>1550</v>
      </c>
      <c r="H78" s="17">
        <v>12413</v>
      </c>
      <c r="I78" s="40">
        <f t="shared" si="1"/>
        <v>1.12845454545455</v>
      </c>
      <c r="J78" s="42"/>
      <c r="K78" s="41" t="s">
        <v>237</v>
      </c>
      <c r="L78" s="44" t="s">
        <v>56</v>
      </c>
      <c r="M78" s="23" t="s">
        <v>190</v>
      </c>
    </row>
    <row r="79" s="1" customFormat="1" ht="24" spans="1:13">
      <c r="A79" s="15">
        <v>68</v>
      </c>
      <c r="B79" s="16" t="s">
        <v>238</v>
      </c>
      <c r="C79" s="18">
        <v>35000</v>
      </c>
      <c r="D79" s="18">
        <v>13000</v>
      </c>
      <c r="E79" s="18" t="s">
        <v>34</v>
      </c>
      <c r="F79" s="18" t="s">
        <v>92</v>
      </c>
      <c r="G79" s="17">
        <v>1000</v>
      </c>
      <c r="H79" s="17">
        <v>13000</v>
      </c>
      <c r="I79" s="40">
        <f t="shared" si="1"/>
        <v>1</v>
      </c>
      <c r="J79" s="42"/>
      <c r="K79" s="41" t="s">
        <v>239</v>
      </c>
      <c r="L79" s="44" t="s">
        <v>56</v>
      </c>
      <c r="M79" s="43"/>
    </row>
    <row r="80" s="1" customFormat="1" ht="36" spans="1:13">
      <c r="A80" s="15">
        <v>69</v>
      </c>
      <c r="B80" s="16" t="s">
        <v>240</v>
      </c>
      <c r="C80" s="18">
        <v>30000</v>
      </c>
      <c r="D80" s="18">
        <v>9000</v>
      </c>
      <c r="E80" s="18" t="s">
        <v>53</v>
      </c>
      <c r="F80" s="18" t="s">
        <v>29</v>
      </c>
      <c r="G80" s="24">
        <v>0</v>
      </c>
      <c r="H80" s="24">
        <v>9000</v>
      </c>
      <c r="I80" s="40">
        <f t="shared" si="1"/>
        <v>1</v>
      </c>
      <c r="J80" s="42" t="s">
        <v>142</v>
      </c>
      <c r="K80" s="41" t="s">
        <v>241</v>
      </c>
      <c r="L80" s="44" t="s">
        <v>242</v>
      </c>
      <c r="M80" s="43"/>
    </row>
    <row r="81" s="1" customFormat="1" ht="24.75" spans="1:13">
      <c r="A81" s="15">
        <v>70</v>
      </c>
      <c r="B81" s="16" t="s">
        <v>243</v>
      </c>
      <c r="C81" s="17">
        <v>20000</v>
      </c>
      <c r="D81" s="17">
        <v>5000</v>
      </c>
      <c r="E81" s="17" t="s">
        <v>244</v>
      </c>
      <c r="F81" s="17" t="s">
        <v>29</v>
      </c>
      <c r="G81" s="17">
        <v>0</v>
      </c>
      <c r="H81" s="17">
        <v>5020</v>
      </c>
      <c r="I81" s="40">
        <f t="shared" si="1"/>
        <v>1.004</v>
      </c>
      <c r="J81" s="42" t="s">
        <v>142</v>
      </c>
      <c r="K81" s="41" t="s">
        <v>245</v>
      </c>
      <c r="L81" s="15" t="s">
        <v>242</v>
      </c>
      <c r="M81" s="23" t="s">
        <v>193</v>
      </c>
    </row>
    <row r="82" s="1" customFormat="1" ht="36" spans="1:13">
      <c r="A82" s="15">
        <v>71</v>
      </c>
      <c r="B82" s="16" t="s">
        <v>246</v>
      </c>
      <c r="C82" s="17">
        <v>30000</v>
      </c>
      <c r="D82" s="17">
        <v>5000</v>
      </c>
      <c r="E82" s="17" t="s">
        <v>156</v>
      </c>
      <c r="F82" s="17" t="s">
        <v>150</v>
      </c>
      <c r="G82" s="17">
        <v>0</v>
      </c>
      <c r="H82" s="17">
        <v>5000</v>
      </c>
      <c r="I82" s="40">
        <f t="shared" si="1"/>
        <v>1</v>
      </c>
      <c r="J82" s="17" t="s">
        <v>38</v>
      </c>
      <c r="K82" s="41" t="s">
        <v>247</v>
      </c>
      <c r="L82" s="15" t="s">
        <v>242</v>
      </c>
      <c r="M82" s="23" t="s">
        <v>26</v>
      </c>
    </row>
    <row r="83" s="1" customFormat="1" ht="36" spans="1:13">
      <c r="A83" s="15">
        <v>72</v>
      </c>
      <c r="B83" s="16" t="s">
        <v>248</v>
      </c>
      <c r="C83" s="18">
        <v>30300</v>
      </c>
      <c r="D83" s="18">
        <v>3000</v>
      </c>
      <c r="E83" s="47" t="s">
        <v>37</v>
      </c>
      <c r="F83" s="47" t="s">
        <v>92</v>
      </c>
      <c r="G83" s="17">
        <v>255</v>
      </c>
      <c r="H83" s="17">
        <v>2845</v>
      </c>
      <c r="I83" s="40">
        <f t="shared" si="1"/>
        <v>0.948333333333333</v>
      </c>
      <c r="J83" s="42"/>
      <c r="K83" s="41" t="s">
        <v>249</v>
      </c>
      <c r="L83" s="44" t="s">
        <v>250</v>
      </c>
      <c r="M83" s="43"/>
    </row>
    <row r="84" s="1" customFormat="1" spans="1:13">
      <c r="A84" s="15"/>
      <c r="B84" s="13" t="s">
        <v>251</v>
      </c>
      <c r="C84" s="20">
        <f>SUM(C85:C96)</f>
        <v>466600</v>
      </c>
      <c r="D84" s="20">
        <f>SUM(D85:D96)</f>
        <v>70000</v>
      </c>
      <c r="E84" s="20"/>
      <c r="F84" s="20"/>
      <c r="G84" s="20">
        <f>SUM(G85:G96)</f>
        <v>4127</v>
      </c>
      <c r="H84" s="20">
        <f>SUM(H85:H96)</f>
        <v>67427.6</v>
      </c>
      <c r="I84" s="30">
        <f t="shared" si="1"/>
        <v>0.963251428571429</v>
      </c>
      <c r="J84" s="17"/>
      <c r="K84" s="41"/>
      <c r="L84" s="44"/>
      <c r="M84" s="43"/>
    </row>
    <row r="85" s="1" customFormat="1" ht="24" spans="1:13">
      <c r="A85" s="15">
        <v>73</v>
      </c>
      <c r="B85" s="16" t="s">
        <v>252</v>
      </c>
      <c r="C85" s="18">
        <v>38000</v>
      </c>
      <c r="D85" s="18">
        <v>8000</v>
      </c>
      <c r="E85" s="18" t="s">
        <v>53</v>
      </c>
      <c r="F85" s="18" t="s">
        <v>114</v>
      </c>
      <c r="G85" s="17">
        <v>615</v>
      </c>
      <c r="H85" s="17">
        <v>7415</v>
      </c>
      <c r="I85" s="40">
        <f t="shared" si="1"/>
        <v>0.926875</v>
      </c>
      <c r="J85" s="42"/>
      <c r="K85" s="41" t="s">
        <v>253</v>
      </c>
      <c r="L85" s="44" t="s">
        <v>136</v>
      </c>
      <c r="M85" s="43"/>
    </row>
    <row r="86" s="1" customFormat="1" ht="24.75" spans="1:13">
      <c r="A86" s="15">
        <v>74</v>
      </c>
      <c r="B86" s="16" t="s">
        <v>254</v>
      </c>
      <c r="C86" s="18">
        <v>10500</v>
      </c>
      <c r="D86" s="18">
        <v>5000</v>
      </c>
      <c r="E86" s="18" t="s">
        <v>21</v>
      </c>
      <c r="F86" s="18" t="s">
        <v>92</v>
      </c>
      <c r="G86" s="17">
        <v>435</v>
      </c>
      <c r="H86" s="17">
        <v>4615</v>
      </c>
      <c r="I86" s="40">
        <f t="shared" si="1"/>
        <v>0.923</v>
      </c>
      <c r="J86" s="42"/>
      <c r="K86" s="41" t="s">
        <v>255</v>
      </c>
      <c r="L86" s="44" t="s">
        <v>136</v>
      </c>
      <c r="M86" s="43"/>
    </row>
    <row r="87" s="1" customFormat="1" ht="36" spans="1:13">
      <c r="A87" s="15">
        <v>75</v>
      </c>
      <c r="B87" s="16" t="s">
        <v>256</v>
      </c>
      <c r="C87" s="17">
        <v>300000</v>
      </c>
      <c r="D87" s="17">
        <v>22000</v>
      </c>
      <c r="E87" s="17" t="s">
        <v>107</v>
      </c>
      <c r="F87" s="17" t="s">
        <v>129</v>
      </c>
      <c r="G87" s="17">
        <v>1350</v>
      </c>
      <c r="H87" s="17">
        <v>20760</v>
      </c>
      <c r="I87" s="40">
        <f t="shared" si="1"/>
        <v>0.943636363636364</v>
      </c>
      <c r="J87" s="42"/>
      <c r="K87" s="41" t="s">
        <v>257</v>
      </c>
      <c r="L87" s="15" t="s">
        <v>32</v>
      </c>
      <c r="M87" s="15" t="s">
        <v>67</v>
      </c>
    </row>
    <row r="88" s="1" customFormat="1" ht="36" spans="1:13">
      <c r="A88" s="15">
        <v>76</v>
      </c>
      <c r="B88" s="16" t="s">
        <v>258</v>
      </c>
      <c r="C88" s="17">
        <v>20100</v>
      </c>
      <c r="D88" s="17">
        <v>5000</v>
      </c>
      <c r="E88" s="17" t="s">
        <v>34</v>
      </c>
      <c r="F88" s="17" t="s">
        <v>29</v>
      </c>
      <c r="G88" s="17">
        <v>0</v>
      </c>
      <c r="H88" s="17">
        <v>5562.6</v>
      </c>
      <c r="I88" s="40">
        <f t="shared" si="1"/>
        <v>1.11252</v>
      </c>
      <c r="J88" s="42" t="s">
        <v>124</v>
      </c>
      <c r="K88" s="41" t="s">
        <v>259</v>
      </c>
      <c r="L88" s="15" t="s">
        <v>32</v>
      </c>
      <c r="M88" s="23" t="s">
        <v>26</v>
      </c>
    </row>
    <row r="89" s="1" customFormat="1" ht="36" spans="1:13">
      <c r="A89" s="15">
        <v>77</v>
      </c>
      <c r="B89" s="16" t="s">
        <v>260</v>
      </c>
      <c r="C89" s="17">
        <v>15000</v>
      </c>
      <c r="D89" s="17">
        <v>5000</v>
      </c>
      <c r="E89" s="17" t="s">
        <v>261</v>
      </c>
      <c r="F89" s="17" t="s">
        <v>121</v>
      </c>
      <c r="G89" s="17">
        <v>0</v>
      </c>
      <c r="H89" s="17">
        <v>5521</v>
      </c>
      <c r="I89" s="40">
        <f t="shared" si="1"/>
        <v>1.1042</v>
      </c>
      <c r="J89" s="42" t="s">
        <v>124</v>
      </c>
      <c r="K89" s="41" t="s">
        <v>262</v>
      </c>
      <c r="L89" s="15" t="s">
        <v>146</v>
      </c>
      <c r="M89" s="23" t="s">
        <v>26</v>
      </c>
    </row>
    <row r="90" s="1" customFormat="1" ht="36" spans="1:13">
      <c r="A90" s="15">
        <v>78</v>
      </c>
      <c r="B90" s="16" t="s">
        <v>263</v>
      </c>
      <c r="C90" s="18">
        <v>18000</v>
      </c>
      <c r="D90" s="18">
        <v>4500</v>
      </c>
      <c r="E90" s="18" t="s">
        <v>159</v>
      </c>
      <c r="F90" s="18" t="s">
        <v>108</v>
      </c>
      <c r="G90" s="17">
        <v>512</v>
      </c>
      <c r="H90" s="17">
        <v>4139</v>
      </c>
      <c r="I90" s="40">
        <f t="shared" si="1"/>
        <v>0.919777777777778</v>
      </c>
      <c r="J90" s="42"/>
      <c r="K90" s="41" t="s">
        <v>264</v>
      </c>
      <c r="L90" s="44" t="s">
        <v>146</v>
      </c>
      <c r="M90" s="43"/>
    </row>
    <row r="91" s="1" customFormat="1" ht="36" spans="1:13">
      <c r="A91" s="15">
        <v>79</v>
      </c>
      <c r="B91" s="16" t="s">
        <v>265</v>
      </c>
      <c r="C91" s="18">
        <v>6000</v>
      </c>
      <c r="D91" s="18">
        <v>3500</v>
      </c>
      <c r="E91" s="18" t="s">
        <v>107</v>
      </c>
      <c r="F91" s="47" t="s">
        <v>29</v>
      </c>
      <c r="G91" s="17">
        <v>265</v>
      </c>
      <c r="H91" s="17">
        <v>3265</v>
      </c>
      <c r="I91" s="40">
        <f t="shared" si="1"/>
        <v>0.932857142857143</v>
      </c>
      <c r="J91" s="42"/>
      <c r="K91" s="41" t="s">
        <v>266</v>
      </c>
      <c r="L91" s="44" t="s">
        <v>40</v>
      </c>
      <c r="M91" s="43"/>
    </row>
    <row r="92" s="1" customFormat="1" ht="36" spans="1:13">
      <c r="A92" s="15">
        <v>80</v>
      </c>
      <c r="B92" s="16" t="s">
        <v>267</v>
      </c>
      <c r="C92" s="18">
        <v>15000</v>
      </c>
      <c r="D92" s="18">
        <v>4000</v>
      </c>
      <c r="E92" s="18" t="s">
        <v>268</v>
      </c>
      <c r="F92" s="18" t="s">
        <v>108</v>
      </c>
      <c r="G92" s="18">
        <v>200</v>
      </c>
      <c r="H92" s="18">
        <v>3800</v>
      </c>
      <c r="I92" s="40">
        <f t="shared" si="1"/>
        <v>0.95</v>
      </c>
      <c r="J92" s="42"/>
      <c r="K92" s="41" t="s">
        <v>269</v>
      </c>
      <c r="L92" s="44" t="s">
        <v>45</v>
      </c>
      <c r="M92" s="43"/>
    </row>
    <row r="93" s="1" customFormat="1" ht="36" spans="1:13">
      <c r="A93" s="15">
        <v>81</v>
      </c>
      <c r="B93" s="16" t="s">
        <v>270</v>
      </c>
      <c r="C93" s="18">
        <v>19000</v>
      </c>
      <c r="D93" s="18">
        <v>4000</v>
      </c>
      <c r="E93" s="18" t="s">
        <v>268</v>
      </c>
      <c r="F93" s="18" t="s">
        <v>70</v>
      </c>
      <c r="G93" s="18">
        <v>250</v>
      </c>
      <c r="H93" s="18">
        <v>3900</v>
      </c>
      <c r="I93" s="40">
        <f t="shared" si="1"/>
        <v>0.975</v>
      </c>
      <c r="J93" s="42"/>
      <c r="K93" s="41" t="s">
        <v>271</v>
      </c>
      <c r="L93" s="44" t="s">
        <v>45</v>
      </c>
      <c r="M93" s="43"/>
    </row>
    <row r="94" s="1" customFormat="1" ht="36" spans="1:13">
      <c r="A94" s="15">
        <v>82</v>
      </c>
      <c r="B94" s="16" t="s">
        <v>272</v>
      </c>
      <c r="C94" s="18">
        <v>10000</v>
      </c>
      <c r="D94" s="18">
        <v>3000</v>
      </c>
      <c r="E94" s="18" t="s">
        <v>156</v>
      </c>
      <c r="F94" s="18" t="s">
        <v>202</v>
      </c>
      <c r="G94" s="18">
        <v>200</v>
      </c>
      <c r="H94" s="18">
        <v>2800</v>
      </c>
      <c r="I94" s="40">
        <f t="shared" si="1"/>
        <v>0.933333333333333</v>
      </c>
      <c r="J94" s="42"/>
      <c r="K94" s="41" t="s">
        <v>273</v>
      </c>
      <c r="L94" s="44" t="s">
        <v>45</v>
      </c>
      <c r="M94" s="43"/>
    </row>
    <row r="95" s="1" customFormat="1" ht="36" spans="1:13">
      <c r="A95" s="15">
        <v>83</v>
      </c>
      <c r="B95" s="16" t="s">
        <v>274</v>
      </c>
      <c r="C95" s="18">
        <v>10000</v>
      </c>
      <c r="D95" s="18">
        <v>4000</v>
      </c>
      <c r="E95" s="18" t="s">
        <v>261</v>
      </c>
      <c r="F95" s="18" t="s">
        <v>59</v>
      </c>
      <c r="G95" s="18">
        <v>200</v>
      </c>
      <c r="H95" s="18">
        <v>3800</v>
      </c>
      <c r="I95" s="40">
        <f t="shared" si="1"/>
        <v>0.95</v>
      </c>
      <c r="J95" s="42"/>
      <c r="K95" s="41" t="s">
        <v>275</v>
      </c>
      <c r="L95" s="44" t="s">
        <v>45</v>
      </c>
      <c r="M95" s="43"/>
    </row>
    <row r="96" s="1" customFormat="1" ht="24" spans="1:13">
      <c r="A96" s="15">
        <v>84</v>
      </c>
      <c r="B96" s="16" t="s">
        <v>276</v>
      </c>
      <c r="C96" s="18">
        <v>5000</v>
      </c>
      <c r="D96" s="18">
        <v>2000</v>
      </c>
      <c r="E96" s="18" t="s">
        <v>83</v>
      </c>
      <c r="F96" s="18" t="s">
        <v>64</v>
      </c>
      <c r="G96" s="17">
        <v>100</v>
      </c>
      <c r="H96" s="17">
        <v>1850</v>
      </c>
      <c r="I96" s="40">
        <f t="shared" si="1"/>
        <v>0.925</v>
      </c>
      <c r="J96" s="42"/>
      <c r="K96" s="41" t="s">
        <v>277</v>
      </c>
      <c r="L96" s="44" t="s">
        <v>61</v>
      </c>
      <c r="M96" s="43"/>
    </row>
    <row r="97" s="1" customFormat="1" spans="1:13">
      <c r="A97" s="15"/>
      <c r="B97" s="13" t="s">
        <v>278</v>
      </c>
      <c r="C97" s="20">
        <f>SUM(C98:C103)</f>
        <v>44315</v>
      </c>
      <c r="D97" s="20">
        <f>SUM(D98:D103)</f>
        <v>16415</v>
      </c>
      <c r="E97" s="20"/>
      <c r="F97" s="20"/>
      <c r="G97" s="20">
        <f>SUM(G98:G103)</f>
        <v>826.7</v>
      </c>
      <c r="H97" s="20">
        <f>SUM(H98:H103)</f>
        <v>20923.99</v>
      </c>
      <c r="I97" s="30">
        <f t="shared" si="1"/>
        <v>1.27468717636308</v>
      </c>
      <c r="J97" s="17"/>
      <c r="K97" s="41"/>
      <c r="L97" s="44"/>
      <c r="M97" s="43"/>
    </row>
    <row r="98" s="1" customFormat="1" ht="48" spans="1:13">
      <c r="A98" s="15">
        <v>85</v>
      </c>
      <c r="B98" s="16" t="s">
        <v>279</v>
      </c>
      <c r="C98" s="17">
        <v>8215</v>
      </c>
      <c r="D98" s="17">
        <v>3115</v>
      </c>
      <c r="E98" s="17" t="s">
        <v>34</v>
      </c>
      <c r="F98" s="17" t="s">
        <v>64</v>
      </c>
      <c r="G98" s="17">
        <v>497.2</v>
      </c>
      <c r="H98" s="17">
        <v>5742.15</v>
      </c>
      <c r="I98" s="40">
        <f t="shared" si="1"/>
        <v>1.84338683788122</v>
      </c>
      <c r="J98" s="42"/>
      <c r="K98" s="41" t="s">
        <v>280</v>
      </c>
      <c r="L98" s="15" t="s">
        <v>281</v>
      </c>
      <c r="M98" s="23" t="s">
        <v>26</v>
      </c>
    </row>
    <row r="99" s="1" customFormat="1" ht="24.75" spans="1:13">
      <c r="A99" s="15">
        <v>86</v>
      </c>
      <c r="B99" s="16" t="s">
        <v>282</v>
      </c>
      <c r="C99" s="17">
        <v>13928</v>
      </c>
      <c r="D99" s="17">
        <v>1500</v>
      </c>
      <c r="E99" s="17" t="s">
        <v>283</v>
      </c>
      <c r="F99" s="17" t="s">
        <v>29</v>
      </c>
      <c r="G99" s="17">
        <v>0</v>
      </c>
      <c r="H99" s="17">
        <v>1555.92</v>
      </c>
      <c r="I99" s="40">
        <f t="shared" si="1"/>
        <v>1.03728</v>
      </c>
      <c r="J99" s="17" t="s">
        <v>30</v>
      </c>
      <c r="K99" s="41" t="s">
        <v>280</v>
      </c>
      <c r="L99" s="15" t="s">
        <v>281</v>
      </c>
      <c r="M99" s="23" t="s">
        <v>26</v>
      </c>
    </row>
    <row r="100" s="1" customFormat="1" ht="24.75" spans="1:13">
      <c r="A100" s="15">
        <v>87</v>
      </c>
      <c r="B100" s="16" t="s">
        <v>284</v>
      </c>
      <c r="C100" s="17">
        <v>6462</v>
      </c>
      <c r="D100" s="17">
        <v>3200</v>
      </c>
      <c r="E100" s="48" t="s">
        <v>95</v>
      </c>
      <c r="F100" s="17" t="s">
        <v>285</v>
      </c>
      <c r="G100" s="17">
        <v>329.5</v>
      </c>
      <c r="H100" s="17">
        <v>5054.92</v>
      </c>
      <c r="I100" s="40">
        <f t="shared" si="1"/>
        <v>1.5796625</v>
      </c>
      <c r="J100" s="17" t="s">
        <v>111</v>
      </c>
      <c r="K100" s="41" t="s">
        <v>286</v>
      </c>
      <c r="L100" s="15" t="s">
        <v>287</v>
      </c>
      <c r="M100" s="23" t="s">
        <v>26</v>
      </c>
    </row>
    <row r="101" s="1" customFormat="1" ht="24.75" spans="1:13">
      <c r="A101" s="15">
        <v>88</v>
      </c>
      <c r="B101" s="16" t="s">
        <v>288</v>
      </c>
      <c r="C101" s="17">
        <v>5000</v>
      </c>
      <c r="D101" s="17">
        <v>3000</v>
      </c>
      <c r="E101" s="17" t="s">
        <v>107</v>
      </c>
      <c r="F101" s="17" t="s">
        <v>29</v>
      </c>
      <c r="G101" s="17">
        <v>0</v>
      </c>
      <c r="H101" s="17">
        <v>2981</v>
      </c>
      <c r="I101" s="40">
        <f t="shared" si="1"/>
        <v>0.993666666666667</v>
      </c>
      <c r="J101" s="17" t="s">
        <v>23</v>
      </c>
      <c r="K101" s="41" t="s">
        <v>289</v>
      </c>
      <c r="L101" s="15" t="s">
        <v>25</v>
      </c>
      <c r="M101" s="23" t="s">
        <v>26</v>
      </c>
    </row>
    <row r="102" s="1" customFormat="1" ht="24.75" spans="1:13">
      <c r="A102" s="15">
        <v>89</v>
      </c>
      <c r="B102" s="16" t="s">
        <v>290</v>
      </c>
      <c r="C102" s="17">
        <v>5600</v>
      </c>
      <c r="D102" s="17">
        <v>2600</v>
      </c>
      <c r="E102" s="17" t="s">
        <v>83</v>
      </c>
      <c r="F102" s="17" t="s">
        <v>29</v>
      </c>
      <c r="G102" s="17">
        <v>0</v>
      </c>
      <c r="H102" s="17">
        <v>2590</v>
      </c>
      <c r="I102" s="40">
        <f t="shared" si="1"/>
        <v>0.996153846153846</v>
      </c>
      <c r="J102" s="17" t="s">
        <v>23</v>
      </c>
      <c r="K102" s="41" t="s">
        <v>291</v>
      </c>
      <c r="L102" s="15" t="s">
        <v>25</v>
      </c>
      <c r="M102" s="23" t="s">
        <v>26</v>
      </c>
    </row>
    <row r="103" s="1" customFormat="1" ht="24" spans="1:13">
      <c r="A103" s="15">
        <v>90</v>
      </c>
      <c r="B103" s="16" t="s">
        <v>292</v>
      </c>
      <c r="C103" s="18">
        <v>5110</v>
      </c>
      <c r="D103" s="18">
        <v>3000</v>
      </c>
      <c r="E103" s="18" t="s">
        <v>107</v>
      </c>
      <c r="F103" s="18" t="s">
        <v>29</v>
      </c>
      <c r="G103" s="17">
        <v>0</v>
      </c>
      <c r="H103" s="17">
        <v>3000</v>
      </c>
      <c r="I103" s="40">
        <f t="shared" si="1"/>
        <v>1</v>
      </c>
      <c r="J103" s="42" t="s">
        <v>124</v>
      </c>
      <c r="K103" s="41" t="s">
        <v>293</v>
      </c>
      <c r="L103" s="44" t="s">
        <v>56</v>
      </c>
      <c r="M103" s="43"/>
    </row>
    <row r="104" s="1" customFormat="1" ht="24" spans="1:13">
      <c r="A104" s="15"/>
      <c r="B104" s="13" t="s">
        <v>294</v>
      </c>
      <c r="C104" s="20">
        <f>SUM(C105)</f>
        <v>280000</v>
      </c>
      <c r="D104" s="20">
        <f>SUM(D105)</f>
        <v>20000</v>
      </c>
      <c r="E104" s="20"/>
      <c r="F104" s="20"/>
      <c r="G104" s="20">
        <f>SUM(G105)</f>
        <v>1284.16</v>
      </c>
      <c r="H104" s="20">
        <f>SUM(H105)</f>
        <v>25931.69</v>
      </c>
      <c r="I104" s="30">
        <f t="shared" si="1"/>
        <v>1.2965845</v>
      </c>
      <c r="J104" s="17"/>
      <c r="K104" s="41"/>
      <c r="L104" s="44"/>
      <c r="M104" s="43"/>
    </row>
    <row r="105" s="1" customFormat="1" ht="36" spans="1:13">
      <c r="A105" s="15">
        <v>91</v>
      </c>
      <c r="B105" s="16" t="s">
        <v>295</v>
      </c>
      <c r="C105" s="17">
        <v>280000</v>
      </c>
      <c r="D105" s="17">
        <v>20000</v>
      </c>
      <c r="E105" s="17" t="s">
        <v>69</v>
      </c>
      <c r="F105" s="17" t="s">
        <v>114</v>
      </c>
      <c r="G105" s="17">
        <v>1284.16</v>
      </c>
      <c r="H105" s="17">
        <v>25931.69</v>
      </c>
      <c r="I105" s="40">
        <f t="shared" si="1"/>
        <v>1.2965845</v>
      </c>
      <c r="J105" s="42"/>
      <c r="K105" s="41" t="s">
        <v>296</v>
      </c>
      <c r="L105" s="15" t="s">
        <v>81</v>
      </c>
      <c r="M105" s="23" t="s">
        <v>26</v>
      </c>
    </row>
    <row r="106" s="1" customFormat="1" spans="1:13">
      <c r="A106" s="15"/>
      <c r="B106" s="13" t="s">
        <v>297</v>
      </c>
      <c r="C106" s="19">
        <f>SUM(C107:C128)</f>
        <v>848093</v>
      </c>
      <c r="D106" s="19">
        <f>SUM(D107:D128)</f>
        <v>111900</v>
      </c>
      <c r="E106" s="19"/>
      <c r="F106" s="19"/>
      <c r="G106" s="19">
        <f>SUM(G107:G128)</f>
        <v>7148</v>
      </c>
      <c r="H106" s="19">
        <f>SUM(H107:H128)</f>
        <v>119505.25</v>
      </c>
      <c r="I106" s="30">
        <f t="shared" si="1"/>
        <v>1.06796470062556</v>
      </c>
      <c r="J106" s="17"/>
      <c r="K106" s="41"/>
      <c r="L106" s="15"/>
      <c r="M106" s="23"/>
    </row>
    <row r="107" s="1" customFormat="1" ht="36" spans="1:13">
      <c r="A107" s="15">
        <v>92</v>
      </c>
      <c r="B107" s="16" t="s">
        <v>298</v>
      </c>
      <c r="C107" s="17">
        <v>13100</v>
      </c>
      <c r="D107" s="17">
        <v>5000</v>
      </c>
      <c r="E107" s="17" t="s">
        <v>261</v>
      </c>
      <c r="F107" s="17" t="s">
        <v>92</v>
      </c>
      <c r="G107" s="17">
        <v>420</v>
      </c>
      <c r="H107" s="17">
        <v>6972.25</v>
      </c>
      <c r="I107" s="40">
        <f t="shared" si="1"/>
        <v>1.39445</v>
      </c>
      <c r="J107" s="42"/>
      <c r="K107" s="41" t="s">
        <v>299</v>
      </c>
      <c r="L107" s="15" t="s">
        <v>136</v>
      </c>
      <c r="M107" s="23" t="s">
        <v>26</v>
      </c>
    </row>
    <row r="108" s="1" customFormat="1" ht="36" spans="1:13">
      <c r="A108" s="15">
        <v>93</v>
      </c>
      <c r="B108" s="16" t="s">
        <v>300</v>
      </c>
      <c r="C108" s="17">
        <v>11300</v>
      </c>
      <c r="D108" s="17">
        <v>7000</v>
      </c>
      <c r="E108" s="17" t="s">
        <v>83</v>
      </c>
      <c r="F108" s="17" t="s">
        <v>29</v>
      </c>
      <c r="G108" s="17">
        <v>0</v>
      </c>
      <c r="H108" s="17">
        <v>6825</v>
      </c>
      <c r="I108" s="40">
        <f t="shared" si="1"/>
        <v>0.975</v>
      </c>
      <c r="J108" s="17" t="s">
        <v>23</v>
      </c>
      <c r="K108" s="41" t="s">
        <v>301</v>
      </c>
      <c r="L108" s="15" t="s">
        <v>136</v>
      </c>
      <c r="M108" s="23" t="s">
        <v>26</v>
      </c>
    </row>
    <row r="109" s="1" customFormat="1" ht="36" spans="1:13">
      <c r="A109" s="15">
        <v>94</v>
      </c>
      <c r="B109" s="16" t="s">
        <v>302</v>
      </c>
      <c r="C109" s="18">
        <v>11000</v>
      </c>
      <c r="D109" s="18">
        <v>2000</v>
      </c>
      <c r="E109" s="18" t="s">
        <v>37</v>
      </c>
      <c r="F109" s="18" t="s">
        <v>29</v>
      </c>
      <c r="G109" s="17">
        <v>100</v>
      </c>
      <c r="H109" s="17">
        <v>1850</v>
      </c>
      <c r="I109" s="40">
        <f t="shared" si="1"/>
        <v>0.925</v>
      </c>
      <c r="J109" s="42"/>
      <c r="K109" s="41" t="s">
        <v>303</v>
      </c>
      <c r="L109" s="44" t="s">
        <v>136</v>
      </c>
      <c r="M109" s="43"/>
    </row>
    <row r="110" s="1" customFormat="1" ht="36" spans="1:13">
      <c r="A110" s="15">
        <v>95</v>
      </c>
      <c r="B110" s="16" t="s">
        <v>304</v>
      </c>
      <c r="C110" s="18">
        <v>11000</v>
      </c>
      <c r="D110" s="18">
        <v>2000</v>
      </c>
      <c r="E110" s="18" t="s">
        <v>78</v>
      </c>
      <c r="F110" s="18" t="s">
        <v>29</v>
      </c>
      <c r="G110" s="17">
        <v>104</v>
      </c>
      <c r="H110" s="17">
        <v>1850</v>
      </c>
      <c r="I110" s="40">
        <f t="shared" si="1"/>
        <v>0.925</v>
      </c>
      <c r="J110" s="42"/>
      <c r="K110" s="41" t="s">
        <v>305</v>
      </c>
      <c r="L110" s="44" t="s">
        <v>136</v>
      </c>
      <c r="M110" s="43"/>
    </row>
    <row r="111" s="1" customFormat="1" ht="36" spans="1:13">
      <c r="A111" s="15">
        <v>96</v>
      </c>
      <c r="B111" s="16" t="s">
        <v>306</v>
      </c>
      <c r="C111" s="18">
        <v>13000</v>
      </c>
      <c r="D111" s="18">
        <v>6000</v>
      </c>
      <c r="E111" s="18" t="s">
        <v>34</v>
      </c>
      <c r="F111" s="18" t="s">
        <v>59</v>
      </c>
      <c r="G111" s="17">
        <v>642</v>
      </c>
      <c r="H111" s="17">
        <v>5724</v>
      </c>
      <c r="I111" s="40">
        <f t="shared" si="1"/>
        <v>0.954</v>
      </c>
      <c r="J111" s="42"/>
      <c r="K111" s="41" t="s">
        <v>307</v>
      </c>
      <c r="L111" s="44" t="s">
        <v>136</v>
      </c>
      <c r="M111" s="43"/>
    </row>
    <row r="112" s="1" customFormat="1" ht="36" spans="1:13">
      <c r="A112" s="15">
        <v>97</v>
      </c>
      <c r="B112" s="16" t="s">
        <v>308</v>
      </c>
      <c r="C112" s="18">
        <v>9300</v>
      </c>
      <c r="D112" s="18">
        <v>5000</v>
      </c>
      <c r="E112" s="18" t="s">
        <v>261</v>
      </c>
      <c r="F112" s="18" t="s">
        <v>121</v>
      </c>
      <c r="G112" s="17">
        <v>290</v>
      </c>
      <c r="H112" s="17">
        <v>4690</v>
      </c>
      <c r="I112" s="40">
        <f t="shared" si="1"/>
        <v>0.938</v>
      </c>
      <c r="J112" s="42"/>
      <c r="K112" s="41" t="s">
        <v>305</v>
      </c>
      <c r="L112" s="44" t="s">
        <v>136</v>
      </c>
      <c r="M112" s="43"/>
    </row>
    <row r="113" s="1" customFormat="1" ht="36" spans="1:13">
      <c r="A113" s="15">
        <v>98</v>
      </c>
      <c r="B113" s="16" t="s">
        <v>309</v>
      </c>
      <c r="C113" s="18">
        <v>49500</v>
      </c>
      <c r="D113" s="18">
        <v>12000</v>
      </c>
      <c r="E113" s="18" t="s">
        <v>83</v>
      </c>
      <c r="F113" s="18" t="s">
        <v>202</v>
      </c>
      <c r="G113" s="17">
        <v>1318</v>
      </c>
      <c r="H113" s="17">
        <v>11328</v>
      </c>
      <c r="I113" s="40">
        <f t="shared" si="1"/>
        <v>0.944</v>
      </c>
      <c r="J113" s="42"/>
      <c r="K113" s="41" t="s">
        <v>310</v>
      </c>
      <c r="L113" s="44" t="s">
        <v>136</v>
      </c>
      <c r="M113" s="43"/>
    </row>
    <row r="114" s="1" customFormat="1" ht="36" spans="1:13">
      <c r="A114" s="15">
        <v>99</v>
      </c>
      <c r="B114" s="16" t="s">
        <v>311</v>
      </c>
      <c r="C114" s="17">
        <v>24500</v>
      </c>
      <c r="D114" s="17">
        <v>5000</v>
      </c>
      <c r="E114" s="17" t="s">
        <v>156</v>
      </c>
      <c r="F114" s="17" t="s">
        <v>202</v>
      </c>
      <c r="G114" s="17">
        <v>165</v>
      </c>
      <c r="H114" s="17">
        <v>6440</v>
      </c>
      <c r="I114" s="40">
        <f t="shared" si="1"/>
        <v>1.288</v>
      </c>
      <c r="J114" s="42"/>
      <c r="K114" s="41" t="s">
        <v>312</v>
      </c>
      <c r="L114" s="15" t="s">
        <v>146</v>
      </c>
      <c r="M114" s="23" t="s">
        <v>26</v>
      </c>
    </row>
    <row r="115" s="1" customFormat="1" ht="36" spans="1:13">
      <c r="A115" s="15">
        <v>100</v>
      </c>
      <c r="B115" s="16" t="s">
        <v>313</v>
      </c>
      <c r="C115" s="18">
        <v>7000</v>
      </c>
      <c r="D115" s="18">
        <v>4000</v>
      </c>
      <c r="E115" s="18" t="s">
        <v>83</v>
      </c>
      <c r="F115" s="47" t="s">
        <v>64</v>
      </c>
      <c r="G115" s="17">
        <v>330</v>
      </c>
      <c r="H115" s="17">
        <v>3685</v>
      </c>
      <c r="I115" s="40">
        <f t="shared" si="1"/>
        <v>0.92125</v>
      </c>
      <c r="J115" s="42"/>
      <c r="K115" s="41" t="s">
        <v>314</v>
      </c>
      <c r="L115" s="44" t="s">
        <v>40</v>
      </c>
      <c r="M115" s="43"/>
    </row>
    <row r="116" s="1" customFormat="1" ht="36" spans="1:13">
      <c r="A116" s="15">
        <v>101</v>
      </c>
      <c r="B116" s="16" t="s">
        <v>315</v>
      </c>
      <c r="C116" s="17">
        <v>22000</v>
      </c>
      <c r="D116" s="17">
        <v>5000</v>
      </c>
      <c r="E116" s="17" t="s">
        <v>107</v>
      </c>
      <c r="F116" s="17" t="s">
        <v>202</v>
      </c>
      <c r="G116" s="17">
        <v>87</v>
      </c>
      <c r="H116" s="17">
        <v>6618</v>
      </c>
      <c r="I116" s="40">
        <f t="shared" si="1"/>
        <v>1.3236</v>
      </c>
      <c r="J116" s="42"/>
      <c r="K116" s="41" t="s">
        <v>316</v>
      </c>
      <c r="L116" s="15" t="s">
        <v>45</v>
      </c>
      <c r="M116" s="23" t="s">
        <v>26</v>
      </c>
    </row>
    <row r="117" s="1" customFormat="1" ht="36" spans="1:13">
      <c r="A117" s="15">
        <v>102</v>
      </c>
      <c r="B117" s="16" t="s">
        <v>317</v>
      </c>
      <c r="C117" s="18">
        <v>11000</v>
      </c>
      <c r="D117" s="18">
        <v>5000</v>
      </c>
      <c r="E117" s="18" t="s">
        <v>34</v>
      </c>
      <c r="F117" s="18" t="s">
        <v>29</v>
      </c>
      <c r="G117" s="17">
        <v>650</v>
      </c>
      <c r="H117" s="17">
        <v>5050</v>
      </c>
      <c r="I117" s="40">
        <f t="shared" si="1"/>
        <v>1.01</v>
      </c>
      <c r="J117" s="42"/>
      <c r="K117" s="41" t="s">
        <v>318</v>
      </c>
      <c r="L117" s="44" t="s">
        <v>56</v>
      </c>
      <c r="M117" s="43"/>
    </row>
    <row r="118" s="1" customFormat="1" ht="48" spans="1:13">
      <c r="A118" s="15">
        <v>103</v>
      </c>
      <c r="B118" s="16" t="s">
        <v>319</v>
      </c>
      <c r="C118" s="18">
        <v>13000</v>
      </c>
      <c r="D118" s="18">
        <v>4000</v>
      </c>
      <c r="E118" s="18" t="s">
        <v>37</v>
      </c>
      <c r="F118" s="18" t="s">
        <v>29</v>
      </c>
      <c r="G118" s="17">
        <v>0</v>
      </c>
      <c r="H118" s="17">
        <v>4000</v>
      </c>
      <c r="I118" s="40">
        <f t="shared" si="1"/>
        <v>1</v>
      </c>
      <c r="J118" s="42" t="s">
        <v>124</v>
      </c>
      <c r="K118" s="41" t="s">
        <v>320</v>
      </c>
      <c r="L118" s="44" t="s">
        <v>56</v>
      </c>
      <c r="M118" s="43"/>
    </row>
    <row r="119" s="1" customFormat="1" ht="36" spans="1:13">
      <c r="A119" s="15">
        <v>104</v>
      </c>
      <c r="B119" s="16" t="s">
        <v>321</v>
      </c>
      <c r="C119" s="17">
        <v>26843</v>
      </c>
      <c r="D119" s="17">
        <v>7000</v>
      </c>
      <c r="E119" s="17" t="s">
        <v>58</v>
      </c>
      <c r="F119" s="17" t="s">
        <v>322</v>
      </c>
      <c r="G119" s="17">
        <v>32</v>
      </c>
      <c r="H119" s="17">
        <v>7508</v>
      </c>
      <c r="I119" s="40">
        <f t="shared" si="1"/>
        <v>1.07257142857143</v>
      </c>
      <c r="J119" s="42"/>
      <c r="K119" s="41" t="s">
        <v>323</v>
      </c>
      <c r="L119" s="15" t="s">
        <v>242</v>
      </c>
      <c r="M119" s="23" t="s">
        <v>26</v>
      </c>
    </row>
    <row r="120" s="1" customFormat="1" ht="36" spans="1:13">
      <c r="A120" s="15">
        <v>105</v>
      </c>
      <c r="B120" s="16" t="s">
        <v>324</v>
      </c>
      <c r="C120" s="17">
        <v>10000</v>
      </c>
      <c r="D120" s="17">
        <v>5000</v>
      </c>
      <c r="E120" s="17" t="s">
        <v>58</v>
      </c>
      <c r="F120" s="17" t="s">
        <v>98</v>
      </c>
      <c r="G120" s="17">
        <v>280</v>
      </c>
      <c r="H120" s="17">
        <v>6300</v>
      </c>
      <c r="I120" s="40">
        <f t="shared" si="1"/>
        <v>1.26</v>
      </c>
      <c r="J120" s="42"/>
      <c r="K120" s="41" t="s">
        <v>325</v>
      </c>
      <c r="L120" s="15" t="s">
        <v>242</v>
      </c>
      <c r="M120" s="23" t="s">
        <v>26</v>
      </c>
    </row>
    <row r="121" s="1" customFormat="1" ht="36" spans="1:13">
      <c r="A121" s="15">
        <v>106</v>
      </c>
      <c r="B121" s="16" t="s">
        <v>326</v>
      </c>
      <c r="C121" s="17">
        <v>500000</v>
      </c>
      <c r="D121" s="17">
        <v>8000</v>
      </c>
      <c r="E121" s="17" t="s">
        <v>53</v>
      </c>
      <c r="F121" s="17" t="s">
        <v>327</v>
      </c>
      <c r="G121" s="17">
        <v>370</v>
      </c>
      <c r="H121" s="17">
        <v>9030</v>
      </c>
      <c r="I121" s="40">
        <f t="shared" si="1"/>
        <v>1.12875</v>
      </c>
      <c r="J121" s="42"/>
      <c r="K121" s="41" t="s">
        <v>328</v>
      </c>
      <c r="L121" s="15" t="s">
        <v>242</v>
      </c>
      <c r="M121" s="23" t="s">
        <v>193</v>
      </c>
    </row>
    <row r="122" s="1" customFormat="1" ht="36" spans="1:13">
      <c r="A122" s="15">
        <v>107</v>
      </c>
      <c r="B122" s="16" t="s">
        <v>329</v>
      </c>
      <c r="C122" s="18">
        <v>14500</v>
      </c>
      <c r="D122" s="18">
        <v>2000</v>
      </c>
      <c r="E122" s="18" t="s">
        <v>37</v>
      </c>
      <c r="F122" s="18" t="s">
        <v>92</v>
      </c>
      <c r="G122" s="17">
        <v>180</v>
      </c>
      <c r="H122" s="17">
        <v>1945</v>
      </c>
      <c r="I122" s="40">
        <f t="shared" si="1"/>
        <v>0.9725</v>
      </c>
      <c r="J122" s="42"/>
      <c r="K122" s="41" t="s">
        <v>330</v>
      </c>
      <c r="L122" s="44" t="s">
        <v>250</v>
      </c>
      <c r="M122" s="43"/>
    </row>
    <row r="123" s="1" customFormat="1" ht="36" spans="1:13">
      <c r="A123" s="15">
        <v>108</v>
      </c>
      <c r="B123" s="16" t="s">
        <v>331</v>
      </c>
      <c r="C123" s="18">
        <v>21750</v>
      </c>
      <c r="D123" s="18">
        <v>2000</v>
      </c>
      <c r="E123" s="18" t="s">
        <v>261</v>
      </c>
      <c r="F123" s="47" t="s">
        <v>92</v>
      </c>
      <c r="G123" s="17">
        <v>0</v>
      </c>
      <c r="H123" s="17">
        <v>5000</v>
      </c>
      <c r="I123" s="40">
        <f t="shared" si="1"/>
        <v>2.5</v>
      </c>
      <c r="J123" s="42" t="s">
        <v>142</v>
      </c>
      <c r="K123" s="41" t="s">
        <v>332</v>
      </c>
      <c r="L123" s="44" t="s">
        <v>250</v>
      </c>
      <c r="M123" s="23" t="s">
        <v>190</v>
      </c>
    </row>
    <row r="124" s="1" customFormat="1" ht="36" spans="1:13">
      <c r="A124" s="15">
        <v>109</v>
      </c>
      <c r="B124" s="16" t="s">
        <v>333</v>
      </c>
      <c r="C124" s="18">
        <v>26350</v>
      </c>
      <c r="D124" s="18">
        <v>2000</v>
      </c>
      <c r="E124" s="47" t="s">
        <v>21</v>
      </c>
      <c r="F124" s="47" t="s">
        <v>114</v>
      </c>
      <c r="G124" s="17">
        <v>155</v>
      </c>
      <c r="H124" s="17">
        <v>1965</v>
      </c>
      <c r="I124" s="40">
        <f t="shared" si="1"/>
        <v>0.9825</v>
      </c>
      <c r="J124" s="42"/>
      <c r="K124" s="41" t="s">
        <v>334</v>
      </c>
      <c r="L124" s="44" t="s">
        <v>250</v>
      </c>
      <c r="M124" s="43"/>
    </row>
    <row r="125" s="1" customFormat="1" ht="36" spans="1:13">
      <c r="A125" s="15">
        <v>110</v>
      </c>
      <c r="B125" s="16" t="s">
        <v>335</v>
      </c>
      <c r="C125" s="18">
        <v>12950</v>
      </c>
      <c r="D125" s="18">
        <v>2000</v>
      </c>
      <c r="E125" s="18" t="s">
        <v>165</v>
      </c>
      <c r="F125" s="18" t="s">
        <v>92</v>
      </c>
      <c r="G125" s="17">
        <v>125</v>
      </c>
      <c r="H125" s="17">
        <v>1975</v>
      </c>
      <c r="I125" s="40">
        <f t="shared" si="1"/>
        <v>0.9875</v>
      </c>
      <c r="J125" s="42"/>
      <c r="K125" s="41" t="s">
        <v>336</v>
      </c>
      <c r="L125" s="44" t="s">
        <v>250</v>
      </c>
      <c r="M125" s="43"/>
    </row>
    <row r="126" s="1" customFormat="1" ht="36" spans="1:13">
      <c r="A126" s="15">
        <v>111</v>
      </c>
      <c r="B126" s="16" t="s">
        <v>337</v>
      </c>
      <c r="C126" s="18">
        <v>12000</v>
      </c>
      <c r="D126" s="18">
        <v>5000</v>
      </c>
      <c r="E126" s="18" t="s">
        <v>83</v>
      </c>
      <c r="F126" s="18" t="s">
        <v>64</v>
      </c>
      <c r="G126" s="17">
        <v>400</v>
      </c>
      <c r="H126" s="17">
        <v>4750</v>
      </c>
      <c r="I126" s="40">
        <f t="shared" si="1"/>
        <v>0.95</v>
      </c>
      <c r="J126" s="42"/>
      <c r="K126" s="41" t="s">
        <v>338</v>
      </c>
      <c r="L126" s="44" t="s">
        <v>61</v>
      </c>
      <c r="M126" s="43"/>
    </row>
    <row r="127" s="1" customFormat="1" ht="48" spans="1:13">
      <c r="A127" s="15">
        <v>112</v>
      </c>
      <c r="B127" s="16" t="s">
        <v>339</v>
      </c>
      <c r="C127" s="18">
        <v>10000</v>
      </c>
      <c r="D127" s="18">
        <v>5500</v>
      </c>
      <c r="E127" s="18" t="s">
        <v>47</v>
      </c>
      <c r="F127" s="18" t="s">
        <v>88</v>
      </c>
      <c r="G127" s="17">
        <v>500</v>
      </c>
      <c r="H127" s="17">
        <v>5200</v>
      </c>
      <c r="I127" s="40">
        <f t="shared" si="1"/>
        <v>0.945454545454545</v>
      </c>
      <c r="J127" s="42"/>
      <c r="K127" s="41" t="s">
        <v>340</v>
      </c>
      <c r="L127" s="44" t="s">
        <v>61</v>
      </c>
      <c r="M127" s="43"/>
    </row>
    <row r="128" s="1" customFormat="1" ht="48" spans="1:13">
      <c r="A128" s="15">
        <v>113</v>
      </c>
      <c r="B128" s="16" t="s">
        <v>341</v>
      </c>
      <c r="C128" s="18">
        <v>18000</v>
      </c>
      <c r="D128" s="18">
        <v>11400</v>
      </c>
      <c r="E128" s="18" t="s">
        <v>47</v>
      </c>
      <c r="F128" s="18" t="s">
        <v>88</v>
      </c>
      <c r="G128" s="17">
        <v>1000</v>
      </c>
      <c r="H128" s="17">
        <v>10800</v>
      </c>
      <c r="I128" s="40">
        <f t="shared" si="1"/>
        <v>0.947368421052632</v>
      </c>
      <c r="J128" s="42"/>
      <c r="K128" s="41" t="s">
        <v>342</v>
      </c>
      <c r="L128" s="44" t="s">
        <v>61</v>
      </c>
      <c r="M128" s="43"/>
    </row>
    <row r="129" s="1" customFormat="1" spans="1:13">
      <c r="A129" s="15"/>
      <c r="B129" s="13" t="s">
        <v>343</v>
      </c>
      <c r="C129" s="20">
        <f>C130+C142+C146+C151+C186+C190+C203+C206</f>
        <v>4978620</v>
      </c>
      <c r="D129" s="20">
        <f>D130+D142+D146+D151+D186+D190+D203+D206</f>
        <v>899368</v>
      </c>
      <c r="E129" s="20"/>
      <c r="F129" s="20"/>
      <c r="G129" s="20">
        <f>G130+G142+G146+G151+G186+G190+G203+G206</f>
        <v>93360</v>
      </c>
      <c r="H129" s="20">
        <f>H130+H142+H146+H151+H186+H190+H203+H206</f>
        <v>919560.17</v>
      </c>
      <c r="I129" s="30">
        <f t="shared" si="1"/>
        <v>1.02245151039397</v>
      </c>
      <c r="J129" s="17"/>
      <c r="K129" s="41"/>
      <c r="L129" s="44"/>
      <c r="M129" s="43"/>
    </row>
    <row r="130" s="1" customFormat="1" spans="1:13">
      <c r="A130" s="15"/>
      <c r="B130" s="13" t="s">
        <v>19</v>
      </c>
      <c r="C130" s="20">
        <f>SUM(C131:C141)</f>
        <v>248353</v>
      </c>
      <c r="D130" s="20">
        <f>SUM(D131:D141)</f>
        <v>52600</v>
      </c>
      <c r="E130" s="20"/>
      <c r="F130" s="20"/>
      <c r="G130" s="20">
        <f>SUM(G131:G141)</f>
        <v>4638</v>
      </c>
      <c r="H130" s="20">
        <f>SUM(H131:H141)</f>
        <v>51231</v>
      </c>
      <c r="I130" s="30">
        <f t="shared" si="1"/>
        <v>0.973973384030418</v>
      </c>
      <c r="J130" s="17"/>
      <c r="K130" s="41"/>
      <c r="L130" s="44"/>
      <c r="M130" s="43"/>
    </row>
    <row r="131" s="1" customFormat="1" ht="36" spans="1:13">
      <c r="A131" s="15">
        <v>114</v>
      </c>
      <c r="B131" s="16" t="s">
        <v>344</v>
      </c>
      <c r="C131" s="18">
        <v>1173</v>
      </c>
      <c r="D131" s="18">
        <v>1000</v>
      </c>
      <c r="E131" s="18" t="s">
        <v>345</v>
      </c>
      <c r="F131" s="18" t="s">
        <v>29</v>
      </c>
      <c r="G131" s="17">
        <v>50</v>
      </c>
      <c r="H131" s="17">
        <v>1050</v>
      </c>
      <c r="I131" s="40">
        <f t="shared" si="1"/>
        <v>1.05</v>
      </c>
      <c r="J131" s="17" t="s">
        <v>346</v>
      </c>
      <c r="K131" s="41" t="s">
        <v>347</v>
      </c>
      <c r="L131" s="15" t="s">
        <v>348</v>
      </c>
      <c r="M131" s="43"/>
    </row>
    <row r="132" s="1" customFormat="1" ht="24" spans="1:13">
      <c r="A132" s="15">
        <v>115</v>
      </c>
      <c r="B132" s="16" t="s">
        <v>349</v>
      </c>
      <c r="C132" s="18">
        <v>2990</v>
      </c>
      <c r="D132" s="18">
        <v>1000</v>
      </c>
      <c r="E132" s="47" t="s">
        <v>150</v>
      </c>
      <c r="F132" s="47" t="s">
        <v>59</v>
      </c>
      <c r="G132" s="17">
        <v>0</v>
      </c>
      <c r="H132" s="17">
        <v>0</v>
      </c>
      <c r="I132" s="40">
        <f t="shared" si="1"/>
        <v>0</v>
      </c>
      <c r="J132" s="17"/>
      <c r="K132" s="41" t="s">
        <v>347</v>
      </c>
      <c r="L132" s="15" t="s">
        <v>348</v>
      </c>
      <c r="M132" s="43"/>
    </row>
    <row r="133" s="1" customFormat="1" ht="36" spans="1:13">
      <c r="A133" s="15">
        <v>116</v>
      </c>
      <c r="B133" s="16" t="s">
        <v>350</v>
      </c>
      <c r="C133" s="18">
        <v>35000</v>
      </c>
      <c r="D133" s="18">
        <v>3000</v>
      </c>
      <c r="E133" s="18" t="s">
        <v>351</v>
      </c>
      <c r="F133" s="18" t="s">
        <v>352</v>
      </c>
      <c r="G133" s="24">
        <v>0</v>
      </c>
      <c r="H133" s="24">
        <v>0</v>
      </c>
      <c r="I133" s="40">
        <f t="shared" si="1"/>
        <v>0</v>
      </c>
      <c r="J133" s="17"/>
      <c r="K133" s="41" t="s">
        <v>353</v>
      </c>
      <c r="L133" s="44" t="s">
        <v>32</v>
      </c>
      <c r="M133" s="43"/>
    </row>
    <row r="134" s="1" customFormat="1" ht="36" spans="1:13">
      <c r="A134" s="15">
        <v>117</v>
      </c>
      <c r="B134" s="16" t="s">
        <v>354</v>
      </c>
      <c r="C134" s="18">
        <v>31000</v>
      </c>
      <c r="D134" s="18">
        <v>3100</v>
      </c>
      <c r="E134" s="18" t="s">
        <v>351</v>
      </c>
      <c r="F134" s="18" t="s">
        <v>355</v>
      </c>
      <c r="G134" s="24">
        <v>0</v>
      </c>
      <c r="H134" s="24">
        <v>0</v>
      </c>
      <c r="I134" s="40">
        <f t="shared" ref="I134:I197" si="2">H134/D134</f>
        <v>0</v>
      </c>
      <c r="J134" s="17"/>
      <c r="K134" s="41" t="s">
        <v>356</v>
      </c>
      <c r="L134" s="44" t="s">
        <v>32</v>
      </c>
      <c r="M134" s="43"/>
    </row>
    <row r="135" s="1" customFormat="1" ht="48" spans="1:13">
      <c r="A135" s="15">
        <v>118</v>
      </c>
      <c r="B135" s="16" t="s">
        <v>357</v>
      </c>
      <c r="C135" s="18">
        <v>10500</v>
      </c>
      <c r="D135" s="18">
        <v>2500</v>
      </c>
      <c r="E135" s="18" t="s">
        <v>79</v>
      </c>
      <c r="F135" s="18" t="s">
        <v>358</v>
      </c>
      <c r="G135" s="24">
        <v>150</v>
      </c>
      <c r="H135" s="24">
        <v>2300</v>
      </c>
      <c r="I135" s="40">
        <f t="shared" si="2"/>
        <v>0.92</v>
      </c>
      <c r="J135" s="17" t="s">
        <v>359</v>
      </c>
      <c r="K135" s="41" t="s">
        <v>360</v>
      </c>
      <c r="L135" s="44" t="s">
        <v>32</v>
      </c>
      <c r="M135" s="43"/>
    </row>
    <row r="136" s="1" customFormat="1" ht="24.75" spans="1:13">
      <c r="A136" s="15">
        <v>119</v>
      </c>
      <c r="B136" s="16" t="s">
        <v>361</v>
      </c>
      <c r="C136" s="17">
        <v>100000</v>
      </c>
      <c r="D136" s="17">
        <v>30000</v>
      </c>
      <c r="E136" s="17" t="s">
        <v>121</v>
      </c>
      <c r="F136" s="17" t="s">
        <v>285</v>
      </c>
      <c r="G136" s="17">
        <v>3775</v>
      </c>
      <c r="H136" s="17">
        <v>34485</v>
      </c>
      <c r="I136" s="40">
        <f t="shared" si="2"/>
        <v>1.1495</v>
      </c>
      <c r="J136" s="17" t="s">
        <v>362</v>
      </c>
      <c r="K136" s="41" t="s">
        <v>363</v>
      </c>
      <c r="L136" s="15" t="s">
        <v>146</v>
      </c>
      <c r="M136" s="23" t="s">
        <v>26</v>
      </c>
    </row>
    <row r="137" s="1" customFormat="1" ht="24" spans="1:13">
      <c r="A137" s="15">
        <v>120</v>
      </c>
      <c r="B137" s="16" t="s">
        <v>364</v>
      </c>
      <c r="C137" s="18">
        <v>10000</v>
      </c>
      <c r="D137" s="18">
        <v>5000</v>
      </c>
      <c r="E137" s="18" t="s">
        <v>365</v>
      </c>
      <c r="F137" s="18" t="s">
        <v>108</v>
      </c>
      <c r="G137" s="17">
        <v>0</v>
      </c>
      <c r="H137" s="17">
        <v>7000</v>
      </c>
      <c r="I137" s="40">
        <f t="shared" si="2"/>
        <v>1.4</v>
      </c>
      <c r="J137" s="17" t="s">
        <v>359</v>
      </c>
      <c r="K137" s="55" t="s">
        <v>366</v>
      </c>
      <c r="L137" s="44" t="s">
        <v>146</v>
      </c>
      <c r="M137" s="43"/>
    </row>
    <row r="138" s="1" customFormat="1" ht="36" spans="1:13">
      <c r="A138" s="15">
        <v>121</v>
      </c>
      <c r="B138" s="16" t="s">
        <v>367</v>
      </c>
      <c r="C138" s="18">
        <v>2990</v>
      </c>
      <c r="D138" s="18">
        <v>1000</v>
      </c>
      <c r="E138" s="47" t="s">
        <v>150</v>
      </c>
      <c r="F138" s="47" t="s">
        <v>59</v>
      </c>
      <c r="G138" s="17">
        <v>205</v>
      </c>
      <c r="H138" s="17">
        <v>815</v>
      </c>
      <c r="I138" s="40">
        <f t="shared" si="2"/>
        <v>0.815</v>
      </c>
      <c r="J138" s="17"/>
      <c r="K138" s="41" t="s">
        <v>363</v>
      </c>
      <c r="L138" s="15" t="s">
        <v>368</v>
      </c>
      <c r="M138" s="43"/>
    </row>
    <row r="139" s="1" customFormat="1" ht="48" spans="1:13">
      <c r="A139" s="15">
        <v>122</v>
      </c>
      <c r="B139" s="16" t="s">
        <v>369</v>
      </c>
      <c r="C139" s="18">
        <v>18000</v>
      </c>
      <c r="D139" s="18">
        <v>3000</v>
      </c>
      <c r="E139" s="18" t="s">
        <v>365</v>
      </c>
      <c r="F139" s="18" t="s">
        <v>114</v>
      </c>
      <c r="G139" s="17">
        <v>260</v>
      </c>
      <c r="H139" s="17">
        <v>2770</v>
      </c>
      <c r="I139" s="40">
        <f t="shared" si="2"/>
        <v>0.923333333333333</v>
      </c>
      <c r="J139" s="17" t="s">
        <v>370</v>
      </c>
      <c r="K139" s="41" t="s">
        <v>371</v>
      </c>
      <c r="L139" s="44" t="s">
        <v>40</v>
      </c>
      <c r="M139" s="43"/>
    </row>
    <row r="140" s="1" customFormat="1" ht="36" spans="1:13">
      <c r="A140" s="15">
        <v>123</v>
      </c>
      <c r="B140" s="16" t="s">
        <v>372</v>
      </c>
      <c r="C140" s="18">
        <v>21700</v>
      </c>
      <c r="D140" s="18">
        <v>1500</v>
      </c>
      <c r="E140" s="18" t="s">
        <v>150</v>
      </c>
      <c r="F140" s="18" t="s">
        <v>114</v>
      </c>
      <c r="G140" s="24">
        <v>98</v>
      </c>
      <c r="H140" s="24">
        <v>1411</v>
      </c>
      <c r="I140" s="40">
        <f t="shared" si="2"/>
        <v>0.940666666666667</v>
      </c>
      <c r="J140" s="17"/>
      <c r="K140" s="41" t="s">
        <v>373</v>
      </c>
      <c r="L140" s="44" t="s">
        <v>163</v>
      </c>
      <c r="M140" s="43"/>
    </row>
    <row r="141" s="1" customFormat="1" ht="36" spans="1:13">
      <c r="A141" s="15">
        <v>124</v>
      </c>
      <c r="B141" s="16" t="s">
        <v>374</v>
      </c>
      <c r="C141" s="18">
        <v>15000</v>
      </c>
      <c r="D141" s="18">
        <v>1500</v>
      </c>
      <c r="E141" s="18" t="s">
        <v>150</v>
      </c>
      <c r="F141" s="18" t="s">
        <v>195</v>
      </c>
      <c r="G141" s="24">
        <v>100</v>
      </c>
      <c r="H141" s="24">
        <v>1400</v>
      </c>
      <c r="I141" s="40">
        <f t="shared" si="2"/>
        <v>0.933333333333333</v>
      </c>
      <c r="J141" s="17" t="s">
        <v>359</v>
      </c>
      <c r="K141" s="41" t="s">
        <v>375</v>
      </c>
      <c r="L141" s="44" t="s">
        <v>242</v>
      </c>
      <c r="M141" s="43"/>
    </row>
    <row r="142" s="1" customFormat="1" spans="1:13">
      <c r="A142" s="15"/>
      <c r="B142" s="13" t="s">
        <v>73</v>
      </c>
      <c r="C142" s="20">
        <f>SUM(C143:C145)</f>
        <v>124000</v>
      </c>
      <c r="D142" s="20">
        <f>SUM(D143:D145)</f>
        <v>16500</v>
      </c>
      <c r="E142" s="20"/>
      <c r="F142" s="20"/>
      <c r="G142" s="20">
        <f>SUM(G143:G145)</f>
        <v>5518</v>
      </c>
      <c r="H142" s="20">
        <f>SUM(H143:H145)</f>
        <v>15924</v>
      </c>
      <c r="I142" s="30">
        <f t="shared" si="2"/>
        <v>0.965090909090909</v>
      </c>
      <c r="J142" s="17"/>
      <c r="K142" s="41"/>
      <c r="L142" s="44"/>
      <c r="M142" s="43"/>
    </row>
    <row r="143" s="1" customFormat="1" ht="48.75" spans="1:13">
      <c r="A143" s="15">
        <v>125</v>
      </c>
      <c r="B143" s="16" t="s">
        <v>376</v>
      </c>
      <c r="C143" s="17">
        <v>37000</v>
      </c>
      <c r="D143" s="17">
        <v>3500</v>
      </c>
      <c r="E143" s="17" t="s">
        <v>150</v>
      </c>
      <c r="F143" s="17" t="s">
        <v>358</v>
      </c>
      <c r="G143" s="17">
        <v>3243</v>
      </c>
      <c r="H143" s="17">
        <v>3243</v>
      </c>
      <c r="I143" s="40">
        <f t="shared" si="2"/>
        <v>0.926571428571429</v>
      </c>
      <c r="J143" s="17" t="s">
        <v>377</v>
      </c>
      <c r="K143" s="41" t="s">
        <v>75</v>
      </c>
      <c r="L143" s="15" t="s">
        <v>32</v>
      </c>
      <c r="M143" s="23" t="s">
        <v>26</v>
      </c>
    </row>
    <row r="144" s="1" customFormat="1" ht="48" spans="1:13">
      <c r="A144" s="15">
        <v>126</v>
      </c>
      <c r="B144" s="16" t="s">
        <v>378</v>
      </c>
      <c r="C144" s="17">
        <v>78000</v>
      </c>
      <c r="D144" s="17">
        <v>10000</v>
      </c>
      <c r="E144" s="17" t="s">
        <v>150</v>
      </c>
      <c r="F144" s="17" t="s">
        <v>379</v>
      </c>
      <c r="G144" s="17">
        <v>1125</v>
      </c>
      <c r="H144" s="17">
        <v>9981</v>
      </c>
      <c r="I144" s="40">
        <f t="shared" si="2"/>
        <v>0.9981</v>
      </c>
      <c r="J144" s="17" t="s">
        <v>380</v>
      </c>
      <c r="K144" s="41" t="s">
        <v>381</v>
      </c>
      <c r="L144" s="15" t="s">
        <v>382</v>
      </c>
      <c r="M144" s="23" t="s">
        <v>26</v>
      </c>
    </row>
    <row r="145" s="1" customFormat="1" ht="48" spans="1:13">
      <c r="A145" s="15">
        <v>127</v>
      </c>
      <c r="B145" s="16" t="s">
        <v>383</v>
      </c>
      <c r="C145" s="17">
        <v>9000</v>
      </c>
      <c r="D145" s="17">
        <v>3000</v>
      </c>
      <c r="E145" s="48" t="s">
        <v>29</v>
      </c>
      <c r="F145" s="48" t="s">
        <v>92</v>
      </c>
      <c r="G145" s="17">
        <v>1150</v>
      </c>
      <c r="H145" s="17">
        <v>2700</v>
      </c>
      <c r="I145" s="40">
        <f t="shared" si="2"/>
        <v>0.9</v>
      </c>
      <c r="J145" s="17"/>
      <c r="K145" s="41" t="s">
        <v>381</v>
      </c>
      <c r="L145" s="15" t="s">
        <v>384</v>
      </c>
      <c r="M145" s="23"/>
    </row>
    <row r="146" s="1" customFormat="1" spans="1:13">
      <c r="A146" s="15"/>
      <c r="B146" s="13" t="s">
        <v>76</v>
      </c>
      <c r="C146" s="19">
        <f>SUM(C147:C150)</f>
        <v>913456</v>
      </c>
      <c r="D146" s="19">
        <f>SUM(D147:D150)</f>
        <v>17000</v>
      </c>
      <c r="E146" s="19"/>
      <c r="F146" s="19"/>
      <c r="G146" s="19">
        <f>SUM(G147:G150)</f>
        <v>2477</v>
      </c>
      <c r="H146" s="19">
        <f>SUM(H147:H150)</f>
        <v>16670.52</v>
      </c>
      <c r="I146" s="30">
        <f t="shared" si="2"/>
        <v>0.980618823529412</v>
      </c>
      <c r="J146" s="17"/>
      <c r="K146" s="41"/>
      <c r="L146" s="15"/>
      <c r="M146" s="23"/>
    </row>
    <row r="147" s="1" customFormat="1" ht="60" spans="1:13">
      <c r="A147" s="15">
        <v>128</v>
      </c>
      <c r="B147" s="16" t="s">
        <v>385</v>
      </c>
      <c r="C147" s="17">
        <v>85193</v>
      </c>
      <c r="D147" s="17">
        <v>2000</v>
      </c>
      <c r="E147" s="17" t="s">
        <v>29</v>
      </c>
      <c r="F147" s="17" t="s">
        <v>355</v>
      </c>
      <c r="G147" s="17">
        <v>411</v>
      </c>
      <c r="H147" s="17">
        <v>3614</v>
      </c>
      <c r="I147" s="40">
        <f t="shared" si="2"/>
        <v>1.807</v>
      </c>
      <c r="J147" s="17" t="s">
        <v>386</v>
      </c>
      <c r="K147" s="41" t="s">
        <v>387</v>
      </c>
      <c r="L147" s="15" t="s">
        <v>388</v>
      </c>
      <c r="M147" s="23" t="s">
        <v>26</v>
      </c>
    </row>
    <row r="148" s="1" customFormat="1" ht="24.75" spans="1:13">
      <c r="A148" s="15">
        <v>129</v>
      </c>
      <c r="B148" s="16" t="s">
        <v>389</v>
      </c>
      <c r="C148" s="17">
        <v>14200</v>
      </c>
      <c r="D148" s="17">
        <v>2000</v>
      </c>
      <c r="E148" s="17" t="s">
        <v>79</v>
      </c>
      <c r="F148" s="17" t="s">
        <v>390</v>
      </c>
      <c r="G148" s="17">
        <v>216</v>
      </c>
      <c r="H148" s="17">
        <v>2812.52</v>
      </c>
      <c r="I148" s="40">
        <f t="shared" si="2"/>
        <v>1.40626</v>
      </c>
      <c r="J148" s="17" t="s">
        <v>370</v>
      </c>
      <c r="K148" s="41" t="s">
        <v>391</v>
      </c>
      <c r="L148" s="15" t="s">
        <v>40</v>
      </c>
      <c r="M148" s="23" t="s">
        <v>26</v>
      </c>
    </row>
    <row r="149" s="1" customFormat="1" ht="36" spans="1:13">
      <c r="A149" s="15">
        <v>130</v>
      </c>
      <c r="B149" s="49" t="s">
        <v>392</v>
      </c>
      <c r="C149" s="18">
        <v>40063</v>
      </c>
      <c r="D149" s="18">
        <v>2000</v>
      </c>
      <c r="E149" s="47" t="s">
        <v>185</v>
      </c>
      <c r="F149" s="47" t="s">
        <v>393</v>
      </c>
      <c r="G149" s="17">
        <v>0</v>
      </c>
      <c r="H149" s="17">
        <v>0</v>
      </c>
      <c r="I149" s="40">
        <f t="shared" si="2"/>
        <v>0</v>
      </c>
      <c r="J149" s="17"/>
      <c r="K149" s="41" t="s">
        <v>394</v>
      </c>
      <c r="L149" s="15" t="s">
        <v>395</v>
      </c>
      <c r="M149" s="43"/>
    </row>
    <row r="150" s="1" customFormat="1" ht="36" spans="1:13">
      <c r="A150" s="15">
        <v>131</v>
      </c>
      <c r="B150" s="22" t="s">
        <v>396</v>
      </c>
      <c r="C150" s="23">
        <v>774000</v>
      </c>
      <c r="D150" s="23">
        <v>11000</v>
      </c>
      <c r="E150" s="23" t="s">
        <v>29</v>
      </c>
      <c r="F150" s="23" t="s">
        <v>129</v>
      </c>
      <c r="G150" s="17">
        <v>1850</v>
      </c>
      <c r="H150" s="17">
        <v>10244</v>
      </c>
      <c r="I150" s="40">
        <f t="shared" si="2"/>
        <v>0.931272727272727</v>
      </c>
      <c r="J150" s="17" t="s">
        <v>397</v>
      </c>
      <c r="K150" s="46" t="s">
        <v>394</v>
      </c>
      <c r="L150" s="15" t="s">
        <v>395</v>
      </c>
      <c r="M150" s="15" t="s">
        <v>67</v>
      </c>
    </row>
    <row r="151" s="1" customFormat="1" spans="1:13">
      <c r="A151" s="15"/>
      <c r="B151" s="12" t="s">
        <v>86</v>
      </c>
      <c r="C151" s="45">
        <f>SUM(C152:C185)</f>
        <v>3302867</v>
      </c>
      <c r="D151" s="45">
        <f>SUM(D152:D185)</f>
        <v>720910</v>
      </c>
      <c r="E151" s="45"/>
      <c r="F151" s="45"/>
      <c r="G151" s="45">
        <f>SUM(G152:G185)</f>
        <v>69479</v>
      </c>
      <c r="H151" s="45">
        <f>SUM(H152:H185)</f>
        <v>749884</v>
      </c>
      <c r="I151" s="30">
        <f t="shared" si="2"/>
        <v>1.0401908698728</v>
      </c>
      <c r="J151" s="17"/>
      <c r="K151" s="46"/>
      <c r="L151" s="15"/>
      <c r="M151" s="15"/>
    </row>
    <row r="152" s="1" customFormat="1" ht="36" spans="1:13">
      <c r="A152" s="15">
        <v>132</v>
      </c>
      <c r="B152" s="22" t="s">
        <v>398</v>
      </c>
      <c r="C152" s="23">
        <v>500000</v>
      </c>
      <c r="D152" s="23">
        <v>100000</v>
      </c>
      <c r="E152" s="23" t="s">
        <v>79</v>
      </c>
      <c r="F152" s="23" t="s">
        <v>358</v>
      </c>
      <c r="G152" s="17">
        <v>1885</v>
      </c>
      <c r="H152" s="17">
        <v>100734</v>
      </c>
      <c r="I152" s="40">
        <f t="shared" si="2"/>
        <v>1.00734</v>
      </c>
      <c r="J152" s="17" t="s">
        <v>370</v>
      </c>
      <c r="K152" s="46" t="s">
        <v>399</v>
      </c>
      <c r="L152" s="15" t="s">
        <v>90</v>
      </c>
      <c r="M152" s="15" t="s">
        <v>67</v>
      </c>
    </row>
    <row r="153" s="1" customFormat="1" ht="36" spans="1:13">
      <c r="A153" s="15">
        <v>133</v>
      </c>
      <c r="B153" s="22" t="s">
        <v>400</v>
      </c>
      <c r="C153" s="23">
        <v>31000</v>
      </c>
      <c r="D153" s="23">
        <v>5000</v>
      </c>
      <c r="E153" s="23" t="s">
        <v>365</v>
      </c>
      <c r="F153" s="23" t="s">
        <v>195</v>
      </c>
      <c r="G153" s="17">
        <v>450</v>
      </c>
      <c r="H153" s="17">
        <v>5568</v>
      </c>
      <c r="I153" s="40">
        <f t="shared" si="2"/>
        <v>1.1136</v>
      </c>
      <c r="J153" s="17" t="s">
        <v>370</v>
      </c>
      <c r="K153" s="46" t="s">
        <v>401</v>
      </c>
      <c r="L153" s="15" t="s">
        <v>90</v>
      </c>
      <c r="M153" s="15" t="s">
        <v>67</v>
      </c>
    </row>
    <row r="154" s="1" customFormat="1" ht="48" spans="1:13">
      <c r="A154" s="15">
        <v>134</v>
      </c>
      <c r="B154" s="22" t="s">
        <v>402</v>
      </c>
      <c r="C154" s="23">
        <v>428000</v>
      </c>
      <c r="D154" s="23">
        <v>70000</v>
      </c>
      <c r="E154" s="23" t="s">
        <v>351</v>
      </c>
      <c r="F154" s="23" t="s">
        <v>379</v>
      </c>
      <c r="G154" s="17">
        <v>5650</v>
      </c>
      <c r="H154" s="17">
        <v>79321</v>
      </c>
      <c r="I154" s="40">
        <f t="shared" si="2"/>
        <v>1.13315714285714</v>
      </c>
      <c r="J154" s="17" t="s">
        <v>362</v>
      </c>
      <c r="K154" s="46" t="s">
        <v>403</v>
      </c>
      <c r="L154" s="15" t="s">
        <v>90</v>
      </c>
      <c r="M154" s="23" t="s">
        <v>26</v>
      </c>
    </row>
    <row r="155" s="1" customFormat="1" ht="36" spans="1:13">
      <c r="A155" s="15">
        <v>135</v>
      </c>
      <c r="B155" s="22" t="s">
        <v>404</v>
      </c>
      <c r="C155" s="23">
        <v>36000</v>
      </c>
      <c r="D155" s="23">
        <v>5000</v>
      </c>
      <c r="E155" s="23" t="s">
        <v>79</v>
      </c>
      <c r="F155" s="23" t="s">
        <v>405</v>
      </c>
      <c r="G155" s="17">
        <v>105</v>
      </c>
      <c r="H155" s="17">
        <v>5417</v>
      </c>
      <c r="I155" s="40">
        <f t="shared" si="2"/>
        <v>1.0834</v>
      </c>
      <c r="J155" s="17" t="s">
        <v>370</v>
      </c>
      <c r="K155" s="46" t="s">
        <v>406</v>
      </c>
      <c r="L155" s="15" t="s">
        <v>90</v>
      </c>
      <c r="M155" s="23" t="s">
        <v>26</v>
      </c>
    </row>
    <row r="156" s="1" customFormat="1" ht="36" spans="1:13">
      <c r="A156" s="15">
        <v>136</v>
      </c>
      <c r="B156" s="22" t="s">
        <v>407</v>
      </c>
      <c r="C156" s="23">
        <v>30000</v>
      </c>
      <c r="D156" s="23">
        <v>5000</v>
      </c>
      <c r="E156" s="23" t="s">
        <v>79</v>
      </c>
      <c r="F156" s="23" t="s">
        <v>92</v>
      </c>
      <c r="G156" s="17">
        <v>2173</v>
      </c>
      <c r="H156" s="17">
        <v>8199</v>
      </c>
      <c r="I156" s="40">
        <f t="shared" si="2"/>
        <v>1.6398</v>
      </c>
      <c r="J156" s="17" t="s">
        <v>362</v>
      </c>
      <c r="K156" s="46" t="s">
        <v>408</v>
      </c>
      <c r="L156" s="15" t="s">
        <v>90</v>
      </c>
      <c r="M156" s="23" t="s">
        <v>26</v>
      </c>
    </row>
    <row r="157" s="1" customFormat="1" ht="36" spans="1:13">
      <c r="A157" s="15">
        <v>137</v>
      </c>
      <c r="B157" s="22" t="s">
        <v>409</v>
      </c>
      <c r="C157" s="23">
        <v>30000</v>
      </c>
      <c r="D157" s="23">
        <v>5000</v>
      </c>
      <c r="E157" s="23" t="s">
        <v>79</v>
      </c>
      <c r="F157" s="23" t="s">
        <v>92</v>
      </c>
      <c r="G157" s="17">
        <v>530</v>
      </c>
      <c r="H157" s="17">
        <v>5270</v>
      </c>
      <c r="I157" s="40">
        <f t="shared" si="2"/>
        <v>1.054</v>
      </c>
      <c r="J157" s="17" t="s">
        <v>410</v>
      </c>
      <c r="K157" s="46" t="s">
        <v>411</v>
      </c>
      <c r="L157" s="15" t="s">
        <v>90</v>
      </c>
      <c r="M157" s="23" t="s">
        <v>26</v>
      </c>
    </row>
    <row r="158" s="1" customFormat="1" ht="36" spans="1:13">
      <c r="A158" s="15">
        <v>138</v>
      </c>
      <c r="B158" s="22" t="s">
        <v>412</v>
      </c>
      <c r="C158" s="23">
        <v>30000</v>
      </c>
      <c r="D158" s="23">
        <v>3000</v>
      </c>
      <c r="E158" s="17" t="s">
        <v>79</v>
      </c>
      <c r="F158" s="23" t="s">
        <v>114</v>
      </c>
      <c r="G158" s="17">
        <v>230</v>
      </c>
      <c r="H158" s="17">
        <v>3967</v>
      </c>
      <c r="I158" s="40">
        <f t="shared" si="2"/>
        <v>1.32233333333333</v>
      </c>
      <c r="J158" s="17" t="s">
        <v>359</v>
      </c>
      <c r="K158" s="46" t="s">
        <v>413</v>
      </c>
      <c r="L158" s="15" t="s">
        <v>90</v>
      </c>
      <c r="M158" s="23" t="s">
        <v>26</v>
      </c>
    </row>
    <row r="159" s="1" customFormat="1" ht="60.75" spans="1:13">
      <c r="A159" s="15">
        <v>139</v>
      </c>
      <c r="B159" s="22" t="s">
        <v>414</v>
      </c>
      <c r="C159" s="23">
        <v>250000</v>
      </c>
      <c r="D159" s="23">
        <v>130000</v>
      </c>
      <c r="E159" s="23" t="s">
        <v>121</v>
      </c>
      <c r="F159" s="23" t="s">
        <v>415</v>
      </c>
      <c r="G159" s="17">
        <v>37650</v>
      </c>
      <c r="H159" s="17">
        <v>171700</v>
      </c>
      <c r="I159" s="40">
        <f t="shared" si="2"/>
        <v>1.32076923076923</v>
      </c>
      <c r="J159" s="42" t="s">
        <v>416</v>
      </c>
      <c r="K159" s="46" t="s">
        <v>104</v>
      </c>
      <c r="L159" s="15" t="s">
        <v>105</v>
      </c>
      <c r="M159" s="23" t="s">
        <v>26</v>
      </c>
    </row>
    <row r="160" s="1" customFormat="1" ht="48.75" spans="1:13">
      <c r="A160" s="15">
        <v>140</v>
      </c>
      <c r="B160" s="22" t="s">
        <v>417</v>
      </c>
      <c r="C160" s="23">
        <v>150000</v>
      </c>
      <c r="D160" s="23">
        <v>80000</v>
      </c>
      <c r="E160" s="23" t="s">
        <v>121</v>
      </c>
      <c r="F160" s="23" t="s">
        <v>415</v>
      </c>
      <c r="G160" s="17">
        <v>0</v>
      </c>
      <c r="H160" s="17">
        <v>26700</v>
      </c>
      <c r="I160" s="40">
        <f t="shared" si="2"/>
        <v>0.33375</v>
      </c>
      <c r="J160" s="17" t="s">
        <v>380</v>
      </c>
      <c r="K160" s="46" t="s">
        <v>104</v>
      </c>
      <c r="L160" s="15" t="s">
        <v>105</v>
      </c>
      <c r="M160" s="23" t="s">
        <v>26</v>
      </c>
    </row>
    <row r="161" s="1" customFormat="1" ht="60" spans="1:13">
      <c r="A161" s="15">
        <v>141</v>
      </c>
      <c r="B161" s="22" t="s">
        <v>418</v>
      </c>
      <c r="C161" s="23">
        <v>300000</v>
      </c>
      <c r="D161" s="23">
        <v>100000</v>
      </c>
      <c r="E161" s="23" t="s">
        <v>121</v>
      </c>
      <c r="F161" s="23" t="s">
        <v>129</v>
      </c>
      <c r="G161" s="17">
        <v>8770</v>
      </c>
      <c r="H161" s="17">
        <v>116998</v>
      </c>
      <c r="I161" s="40">
        <f t="shared" si="2"/>
        <v>1.16998</v>
      </c>
      <c r="J161" s="17" t="s">
        <v>370</v>
      </c>
      <c r="K161" s="46" t="s">
        <v>419</v>
      </c>
      <c r="L161" s="15" t="s">
        <v>105</v>
      </c>
      <c r="M161" s="23" t="s">
        <v>26</v>
      </c>
    </row>
    <row r="162" s="1" customFormat="1" ht="36" spans="1:13">
      <c r="A162" s="15">
        <v>142</v>
      </c>
      <c r="B162" s="22" t="s">
        <v>420</v>
      </c>
      <c r="C162" s="23">
        <v>200000</v>
      </c>
      <c r="D162" s="23">
        <v>30000</v>
      </c>
      <c r="E162" s="23" t="s">
        <v>351</v>
      </c>
      <c r="F162" s="23" t="s">
        <v>129</v>
      </c>
      <c r="G162" s="17">
        <v>0</v>
      </c>
      <c r="H162" s="17">
        <v>33530</v>
      </c>
      <c r="I162" s="40">
        <f t="shared" si="2"/>
        <v>1.11766666666667</v>
      </c>
      <c r="J162" s="17" t="s">
        <v>386</v>
      </c>
      <c r="K162" s="46" t="s">
        <v>421</v>
      </c>
      <c r="L162" s="15" t="s">
        <v>105</v>
      </c>
      <c r="M162" s="15" t="s">
        <v>67</v>
      </c>
    </row>
    <row r="163" s="1" customFormat="1" ht="48" spans="1:13">
      <c r="A163" s="15">
        <v>143</v>
      </c>
      <c r="B163" s="22" t="s">
        <v>422</v>
      </c>
      <c r="C163" s="23">
        <v>72000</v>
      </c>
      <c r="D163" s="23">
        <v>30000</v>
      </c>
      <c r="E163" s="23" t="s">
        <v>351</v>
      </c>
      <c r="F163" s="23" t="s">
        <v>129</v>
      </c>
      <c r="G163" s="17">
        <v>2350</v>
      </c>
      <c r="H163" s="17">
        <v>35650</v>
      </c>
      <c r="I163" s="40">
        <f t="shared" si="2"/>
        <v>1.18833333333333</v>
      </c>
      <c r="J163" s="17" t="s">
        <v>423</v>
      </c>
      <c r="K163" s="46" t="s">
        <v>424</v>
      </c>
      <c r="L163" s="15" t="s">
        <v>105</v>
      </c>
      <c r="M163" s="23" t="s">
        <v>26</v>
      </c>
    </row>
    <row r="164" s="1" customFormat="1" ht="36.75" spans="1:13">
      <c r="A164" s="15">
        <v>144</v>
      </c>
      <c r="B164" s="22" t="s">
        <v>425</v>
      </c>
      <c r="C164" s="23">
        <v>100000</v>
      </c>
      <c r="D164" s="23">
        <v>30000</v>
      </c>
      <c r="E164" s="23" t="s">
        <v>121</v>
      </c>
      <c r="F164" s="23" t="s">
        <v>92</v>
      </c>
      <c r="G164" s="17">
        <v>0</v>
      </c>
      <c r="H164" s="17">
        <v>12000</v>
      </c>
      <c r="I164" s="40">
        <f t="shared" si="2"/>
        <v>0.4</v>
      </c>
      <c r="J164" s="17" t="s">
        <v>380</v>
      </c>
      <c r="K164" s="46" t="s">
        <v>426</v>
      </c>
      <c r="L164" s="15" t="s">
        <v>105</v>
      </c>
      <c r="M164" s="23" t="s">
        <v>427</v>
      </c>
    </row>
    <row r="165" s="1" customFormat="1" ht="36" spans="1:13">
      <c r="A165" s="15">
        <v>145</v>
      </c>
      <c r="B165" s="22" t="s">
        <v>428</v>
      </c>
      <c r="C165" s="23">
        <v>500000</v>
      </c>
      <c r="D165" s="23">
        <v>10000</v>
      </c>
      <c r="E165" s="23" t="s">
        <v>29</v>
      </c>
      <c r="F165" s="23" t="s">
        <v>379</v>
      </c>
      <c r="G165" s="17">
        <v>1770</v>
      </c>
      <c r="H165" s="17">
        <v>12020</v>
      </c>
      <c r="I165" s="40">
        <f t="shared" si="2"/>
        <v>1.202</v>
      </c>
      <c r="J165" s="17" t="s">
        <v>410</v>
      </c>
      <c r="K165" s="46" t="s">
        <v>429</v>
      </c>
      <c r="L165" s="15" t="s">
        <v>105</v>
      </c>
      <c r="M165" s="23" t="s">
        <v>26</v>
      </c>
    </row>
    <row r="166" s="1" customFormat="1" ht="36" spans="1:13">
      <c r="A166" s="15">
        <v>146</v>
      </c>
      <c r="B166" s="22" t="s">
        <v>430</v>
      </c>
      <c r="C166" s="23">
        <v>80000</v>
      </c>
      <c r="D166" s="23">
        <v>8000</v>
      </c>
      <c r="E166" s="23" t="s">
        <v>29</v>
      </c>
      <c r="F166" s="23" t="s">
        <v>129</v>
      </c>
      <c r="G166" s="17">
        <v>0</v>
      </c>
      <c r="H166" s="17">
        <v>8440</v>
      </c>
      <c r="I166" s="40">
        <f t="shared" si="2"/>
        <v>1.055</v>
      </c>
      <c r="J166" s="17" t="s">
        <v>386</v>
      </c>
      <c r="K166" s="46" t="s">
        <v>431</v>
      </c>
      <c r="L166" s="15" t="s">
        <v>105</v>
      </c>
      <c r="M166" s="23" t="s">
        <v>26</v>
      </c>
    </row>
    <row r="167" s="1" customFormat="1" ht="24.75" spans="1:13">
      <c r="A167" s="15">
        <v>147</v>
      </c>
      <c r="B167" s="22" t="s">
        <v>432</v>
      </c>
      <c r="C167" s="23">
        <v>30000</v>
      </c>
      <c r="D167" s="23">
        <v>5000</v>
      </c>
      <c r="E167" s="23" t="s">
        <v>29</v>
      </c>
      <c r="F167" s="23" t="s">
        <v>114</v>
      </c>
      <c r="G167" s="17">
        <v>0</v>
      </c>
      <c r="H167" s="17">
        <v>5020</v>
      </c>
      <c r="I167" s="40">
        <f t="shared" si="2"/>
        <v>1.004</v>
      </c>
      <c r="J167" s="17" t="s">
        <v>397</v>
      </c>
      <c r="K167" s="46" t="s">
        <v>433</v>
      </c>
      <c r="L167" s="15" t="s">
        <v>105</v>
      </c>
      <c r="M167" s="23" t="s">
        <v>26</v>
      </c>
    </row>
    <row r="168" s="1" customFormat="1" ht="37.5" spans="1:13">
      <c r="A168" s="15">
        <v>148</v>
      </c>
      <c r="B168" s="22" t="s">
        <v>434</v>
      </c>
      <c r="C168" s="23">
        <v>30000</v>
      </c>
      <c r="D168" s="23">
        <v>6000</v>
      </c>
      <c r="E168" s="23" t="s">
        <v>79</v>
      </c>
      <c r="F168" s="23" t="s">
        <v>114</v>
      </c>
      <c r="G168" s="17">
        <v>350</v>
      </c>
      <c r="H168" s="17">
        <v>7004</v>
      </c>
      <c r="I168" s="40">
        <f t="shared" si="2"/>
        <v>1.16733333333333</v>
      </c>
      <c r="J168" s="17" t="s">
        <v>359</v>
      </c>
      <c r="K168" s="46" t="s">
        <v>435</v>
      </c>
      <c r="L168" s="15" t="s">
        <v>105</v>
      </c>
      <c r="M168" s="23" t="s">
        <v>26</v>
      </c>
    </row>
    <row r="169" s="1" customFormat="1" ht="36" spans="1:13">
      <c r="A169" s="15">
        <v>149</v>
      </c>
      <c r="B169" s="50" t="s">
        <v>436</v>
      </c>
      <c r="C169" s="23">
        <v>30000</v>
      </c>
      <c r="D169" s="23">
        <v>8000</v>
      </c>
      <c r="E169" s="23" t="s">
        <v>79</v>
      </c>
      <c r="F169" s="23" t="s">
        <v>92</v>
      </c>
      <c r="G169" s="17">
        <v>420</v>
      </c>
      <c r="H169" s="17">
        <v>8851</v>
      </c>
      <c r="I169" s="40">
        <f t="shared" si="2"/>
        <v>1.106375</v>
      </c>
      <c r="J169" s="17" t="s">
        <v>370</v>
      </c>
      <c r="K169" s="46" t="s">
        <v>437</v>
      </c>
      <c r="L169" s="15" t="s">
        <v>105</v>
      </c>
      <c r="M169" s="23" t="s">
        <v>26</v>
      </c>
    </row>
    <row r="170" s="1" customFormat="1" ht="36" spans="1:13">
      <c r="A170" s="15">
        <v>150</v>
      </c>
      <c r="B170" s="22" t="s">
        <v>438</v>
      </c>
      <c r="C170" s="23">
        <v>20000</v>
      </c>
      <c r="D170" s="23">
        <v>6000</v>
      </c>
      <c r="E170" s="23" t="s">
        <v>121</v>
      </c>
      <c r="F170" s="23" t="s">
        <v>92</v>
      </c>
      <c r="G170" s="17">
        <v>485</v>
      </c>
      <c r="H170" s="17">
        <v>6920</v>
      </c>
      <c r="I170" s="40">
        <f t="shared" si="2"/>
        <v>1.15333333333333</v>
      </c>
      <c r="J170" s="17" t="s">
        <v>362</v>
      </c>
      <c r="K170" s="46" t="s">
        <v>439</v>
      </c>
      <c r="L170" s="15" t="s">
        <v>105</v>
      </c>
      <c r="M170" s="23" t="s">
        <v>26</v>
      </c>
    </row>
    <row r="171" s="1" customFormat="1" ht="24.75" spans="1:13">
      <c r="A171" s="15">
        <v>151</v>
      </c>
      <c r="B171" s="22" t="s">
        <v>440</v>
      </c>
      <c r="C171" s="23">
        <v>35000</v>
      </c>
      <c r="D171" s="23">
        <v>10000</v>
      </c>
      <c r="E171" s="23" t="s">
        <v>345</v>
      </c>
      <c r="F171" s="23" t="s">
        <v>195</v>
      </c>
      <c r="G171" s="17">
        <v>528</v>
      </c>
      <c r="H171" s="17">
        <v>10832</v>
      </c>
      <c r="I171" s="40">
        <f t="shared" si="2"/>
        <v>1.0832</v>
      </c>
      <c r="J171" s="17" t="s">
        <v>370</v>
      </c>
      <c r="K171" s="46" t="s">
        <v>441</v>
      </c>
      <c r="L171" s="15" t="s">
        <v>40</v>
      </c>
      <c r="M171" s="23" t="s">
        <v>26</v>
      </c>
    </row>
    <row r="172" s="1" customFormat="1" ht="36" spans="1:13">
      <c r="A172" s="15">
        <v>152</v>
      </c>
      <c r="B172" s="22" t="s">
        <v>442</v>
      </c>
      <c r="C172" s="23">
        <v>23000</v>
      </c>
      <c r="D172" s="23">
        <v>10000</v>
      </c>
      <c r="E172" s="23" t="s">
        <v>365</v>
      </c>
      <c r="F172" s="23" t="s">
        <v>92</v>
      </c>
      <c r="G172" s="17">
        <v>660</v>
      </c>
      <c r="H172" s="17">
        <v>11031</v>
      </c>
      <c r="I172" s="40">
        <f t="shared" si="2"/>
        <v>1.1031</v>
      </c>
      <c r="J172" s="17" t="s">
        <v>359</v>
      </c>
      <c r="K172" s="46" t="s">
        <v>443</v>
      </c>
      <c r="L172" s="15" t="s">
        <v>40</v>
      </c>
      <c r="M172" s="23" t="s">
        <v>26</v>
      </c>
    </row>
    <row r="173" s="1" customFormat="1" ht="36" spans="1:13">
      <c r="A173" s="15">
        <v>153</v>
      </c>
      <c r="B173" s="22" t="s">
        <v>444</v>
      </c>
      <c r="C173" s="23">
        <v>37000</v>
      </c>
      <c r="D173" s="23">
        <v>8610</v>
      </c>
      <c r="E173" s="23" t="s">
        <v>22</v>
      </c>
      <c r="F173" s="23" t="s">
        <v>114</v>
      </c>
      <c r="G173" s="17">
        <v>218</v>
      </c>
      <c r="H173" s="17">
        <v>10590</v>
      </c>
      <c r="I173" s="40">
        <f t="shared" si="2"/>
        <v>1.22996515679443</v>
      </c>
      <c r="J173" s="17" t="s">
        <v>359</v>
      </c>
      <c r="K173" s="46" t="s">
        <v>445</v>
      </c>
      <c r="L173" s="15" t="s">
        <v>163</v>
      </c>
      <c r="M173" s="23" t="s">
        <v>26</v>
      </c>
    </row>
    <row r="174" s="1" customFormat="1" ht="49.5" spans="1:13">
      <c r="A174" s="15">
        <v>154</v>
      </c>
      <c r="B174" s="22" t="s">
        <v>446</v>
      </c>
      <c r="C174" s="23">
        <v>26700</v>
      </c>
      <c r="D174" s="23">
        <v>3300</v>
      </c>
      <c r="E174" s="23" t="s">
        <v>121</v>
      </c>
      <c r="F174" s="23" t="s">
        <v>114</v>
      </c>
      <c r="G174" s="17">
        <v>329</v>
      </c>
      <c r="H174" s="17">
        <v>4823</v>
      </c>
      <c r="I174" s="40">
        <f t="shared" si="2"/>
        <v>1.46151515151515</v>
      </c>
      <c r="J174" s="17" t="s">
        <v>370</v>
      </c>
      <c r="K174" s="46" t="s">
        <v>447</v>
      </c>
      <c r="L174" s="15" t="s">
        <v>163</v>
      </c>
      <c r="M174" s="23" t="s">
        <v>26</v>
      </c>
    </row>
    <row r="175" s="1" customFormat="1" ht="36" spans="1:13">
      <c r="A175" s="15">
        <v>155</v>
      </c>
      <c r="B175" s="22" t="s">
        <v>448</v>
      </c>
      <c r="C175" s="23">
        <v>31700</v>
      </c>
      <c r="D175" s="23">
        <v>3500</v>
      </c>
      <c r="E175" s="23" t="s">
        <v>79</v>
      </c>
      <c r="F175" s="23" t="s">
        <v>114</v>
      </c>
      <c r="G175" s="17">
        <v>375</v>
      </c>
      <c r="H175" s="17">
        <v>5045</v>
      </c>
      <c r="I175" s="40">
        <f t="shared" si="2"/>
        <v>1.44142857142857</v>
      </c>
      <c r="J175" s="17" t="s">
        <v>370</v>
      </c>
      <c r="K175" s="46" t="s">
        <v>449</v>
      </c>
      <c r="L175" s="15" t="s">
        <v>163</v>
      </c>
      <c r="M175" s="23" t="s">
        <v>26</v>
      </c>
    </row>
    <row r="176" s="1" customFormat="1" ht="36" spans="1:13">
      <c r="A176" s="15">
        <v>156</v>
      </c>
      <c r="B176" s="22" t="s">
        <v>450</v>
      </c>
      <c r="C176" s="51">
        <v>30700</v>
      </c>
      <c r="D176" s="51">
        <v>1500</v>
      </c>
      <c r="E176" s="51" t="s">
        <v>150</v>
      </c>
      <c r="F176" s="51" t="s">
        <v>114</v>
      </c>
      <c r="G176" s="17">
        <v>0</v>
      </c>
      <c r="H176" s="17">
        <v>0</v>
      </c>
      <c r="I176" s="40">
        <f t="shared" si="2"/>
        <v>0</v>
      </c>
      <c r="J176" s="17"/>
      <c r="K176" s="46" t="s">
        <v>451</v>
      </c>
      <c r="L176" s="44" t="s">
        <v>163</v>
      </c>
      <c r="M176" s="43"/>
    </row>
    <row r="177" s="1" customFormat="1" ht="36" spans="1:13">
      <c r="A177" s="15">
        <v>157</v>
      </c>
      <c r="B177" s="22" t="s">
        <v>452</v>
      </c>
      <c r="C177" s="23">
        <v>45000</v>
      </c>
      <c r="D177" s="23">
        <v>8000</v>
      </c>
      <c r="E177" s="23" t="s">
        <v>150</v>
      </c>
      <c r="F177" s="23" t="s">
        <v>92</v>
      </c>
      <c r="G177" s="17">
        <v>625</v>
      </c>
      <c r="H177" s="17">
        <v>9653</v>
      </c>
      <c r="I177" s="40">
        <f t="shared" si="2"/>
        <v>1.206625</v>
      </c>
      <c r="J177" s="17" t="s">
        <v>370</v>
      </c>
      <c r="K177" s="46" t="s">
        <v>453</v>
      </c>
      <c r="L177" s="15" t="s">
        <v>56</v>
      </c>
      <c r="M177" s="23" t="s">
        <v>26</v>
      </c>
    </row>
    <row r="178" s="1" customFormat="1" ht="36" spans="1:13">
      <c r="A178" s="15">
        <v>158</v>
      </c>
      <c r="B178" s="22" t="s">
        <v>454</v>
      </c>
      <c r="C178" s="23">
        <v>45000</v>
      </c>
      <c r="D178" s="23">
        <v>8000</v>
      </c>
      <c r="E178" s="23" t="s">
        <v>150</v>
      </c>
      <c r="F178" s="23" t="s">
        <v>92</v>
      </c>
      <c r="G178" s="17">
        <v>517</v>
      </c>
      <c r="H178" s="17">
        <v>9334</v>
      </c>
      <c r="I178" s="40">
        <f t="shared" si="2"/>
        <v>1.16675</v>
      </c>
      <c r="J178" s="17" t="s">
        <v>370</v>
      </c>
      <c r="K178" s="46" t="s">
        <v>455</v>
      </c>
      <c r="L178" s="15" t="s">
        <v>56</v>
      </c>
      <c r="M178" s="23" t="s">
        <v>26</v>
      </c>
    </row>
    <row r="179" s="1" customFormat="1" ht="36" spans="1:13">
      <c r="A179" s="15">
        <v>159</v>
      </c>
      <c r="B179" s="22" t="s">
        <v>456</v>
      </c>
      <c r="C179" s="23">
        <v>45000</v>
      </c>
      <c r="D179" s="23">
        <v>5000</v>
      </c>
      <c r="E179" s="23" t="s">
        <v>79</v>
      </c>
      <c r="F179" s="23" t="s">
        <v>114</v>
      </c>
      <c r="G179" s="17">
        <v>430</v>
      </c>
      <c r="H179" s="17">
        <v>5975</v>
      </c>
      <c r="I179" s="40">
        <f t="shared" si="2"/>
        <v>1.195</v>
      </c>
      <c r="J179" s="17" t="s">
        <v>423</v>
      </c>
      <c r="K179" s="46" t="s">
        <v>457</v>
      </c>
      <c r="L179" s="15" t="s">
        <v>56</v>
      </c>
      <c r="M179" s="23" t="s">
        <v>26</v>
      </c>
    </row>
    <row r="180" s="1" customFormat="1" ht="48" spans="1:13">
      <c r="A180" s="15">
        <v>160</v>
      </c>
      <c r="B180" s="22" t="s">
        <v>458</v>
      </c>
      <c r="C180" s="23">
        <v>21000</v>
      </c>
      <c r="D180" s="23">
        <v>8000</v>
      </c>
      <c r="E180" s="23" t="s">
        <v>150</v>
      </c>
      <c r="F180" s="23" t="s">
        <v>92</v>
      </c>
      <c r="G180" s="17">
        <v>581</v>
      </c>
      <c r="H180" s="17">
        <v>9448</v>
      </c>
      <c r="I180" s="40">
        <f t="shared" si="2"/>
        <v>1.181</v>
      </c>
      <c r="J180" s="17" t="s">
        <v>359</v>
      </c>
      <c r="K180" s="46" t="s">
        <v>459</v>
      </c>
      <c r="L180" s="15" t="s">
        <v>56</v>
      </c>
      <c r="M180" s="23" t="s">
        <v>26</v>
      </c>
    </row>
    <row r="181" s="1" customFormat="1" ht="36" spans="1:13">
      <c r="A181" s="15">
        <v>161</v>
      </c>
      <c r="B181" s="22" t="s">
        <v>460</v>
      </c>
      <c r="C181" s="51">
        <v>10200</v>
      </c>
      <c r="D181" s="23">
        <v>3000</v>
      </c>
      <c r="E181" s="52" t="s">
        <v>121</v>
      </c>
      <c r="F181" s="23" t="s">
        <v>92</v>
      </c>
      <c r="G181" s="17">
        <v>400</v>
      </c>
      <c r="H181" s="17">
        <v>3100</v>
      </c>
      <c r="I181" s="40">
        <f t="shared" si="2"/>
        <v>1.03333333333333</v>
      </c>
      <c r="J181" s="42" t="s">
        <v>461</v>
      </c>
      <c r="K181" s="46" t="s">
        <v>462</v>
      </c>
      <c r="L181" s="44" t="s">
        <v>56</v>
      </c>
      <c r="M181" s="43"/>
    </row>
    <row r="182" s="1" customFormat="1" ht="36" customHeight="1" spans="1:13">
      <c r="A182" s="15">
        <v>162</v>
      </c>
      <c r="B182" s="22" t="s">
        <v>463</v>
      </c>
      <c r="C182" s="51">
        <v>50000</v>
      </c>
      <c r="D182" s="51">
        <v>6000</v>
      </c>
      <c r="E182" s="52" t="s">
        <v>22</v>
      </c>
      <c r="F182" s="52" t="s">
        <v>92</v>
      </c>
      <c r="G182" s="24">
        <v>1100</v>
      </c>
      <c r="H182" s="24">
        <v>6380</v>
      </c>
      <c r="I182" s="40">
        <f t="shared" si="2"/>
        <v>1.06333333333333</v>
      </c>
      <c r="J182" s="48" t="s">
        <v>397</v>
      </c>
      <c r="K182" s="46" t="s">
        <v>464</v>
      </c>
      <c r="L182" s="44" t="s">
        <v>242</v>
      </c>
      <c r="M182" s="23" t="s">
        <v>190</v>
      </c>
    </row>
    <row r="183" s="1" customFormat="1" ht="36" spans="1:13">
      <c r="A183" s="15">
        <v>163</v>
      </c>
      <c r="B183" s="22" t="s">
        <v>465</v>
      </c>
      <c r="C183" s="51">
        <v>30000</v>
      </c>
      <c r="D183" s="51">
        <v>3000</v>
      </c>
      <c r="E183" s="51" t="s">
        <v>48</v>
      </c>
      <c r="F183" s="52" t="s">
        <v>92</v>
      </c>
      <c r="G183" s="17">
        <v>270</v>
      </c>
      <c r="H183" s="17">
        <v>2855</v>
      </c>
      <c r="I183" s="40">
        <f t="shared" si="2"/>
        <v>0.951666666666667</v>
      </c>
      <c r="J183" s="17" t="s">
        <v>423</v>
      </c>
      <c r="K183" s="46" t="s">
        <v>466</v>
      </c>
      <c r="L183" s="44" t="s">
        <v>250</v>
      </c>
      <c r="M183" s="43"/>
    </row>
    <row r="184" s="1" customFormat="1" ht="58" customHeight="1" spans="1:13">
      <c r="A184" s="15">
        <v>164</v>
      </c>
      <c r="B184" s="22" t="s">
        <v>467</v>
      </c>
      <c r="C184" s="23">
        <v>20012</v>
      </c>
      <c r="D184" s="23">
        <v>5000</v>
      </c>
      <c r="E184" s="23" t="s">
        <v>121</v>
      </c>
      <c r="F184" s="23" t="s">
        <v>195</v>
      </c>
      <c r="G184" s="17">
        <v>458</v>
      </c>
      <c r="H184" s="17">
        <v>5584</v>
      </c>
      <c r="I184" s="40">
        <f t="shared" si="2"/>
        <v>1.1168</v>
      </c>
      <c r="J184" s="42" t="s">
        <v>416</v>
      </c>
      <c r="K184" s="46" t="s">
        <v>468</v>
      </c>
      <c r="L184" s="15" t="s">
        <v>61</v>
      </c>
      <c r="M184" s="23" t="s">
        <v>193</v>
      </c>
    </row>
    <row r="185" s="1" customFormat="1" ht="48" spans="1:13">
      <c r="A185" s="15">
        <v>165</v>
      </c>
      <c r="B185" s="22" t="s">
        <v>469</v>
      </c>
      <c r="C185" s="51">
        <v>5555</v>
      </c>
      <c r="D185" s="51">
        <v>2000</v>
      </c>
      <c r="E185" s="51" t="s">
        <v>121</v>
      </c>
      <c r="F185" s="51" t="s">
        <v>92</v>
      </c>
      <c r="G185" s="17">
        <v>170</v>
      </c>
      <c r="H185" s="17">
        <v>1925</v>
      </c>
      <c r="I185" s="40">
        <f t="shared" si="2"/>
        <v>0.9625</v>
      </c>
      <c r="J185" s="17" t="s">
        <v>386</v>
      </c>
      <c r="K185" s="46" t="s">
        <v>470</v>
      </c>
      <c r="L185" s="44" t="s">
        <v>250</v>
      </c>
      <c r="M185" s="43"/>
    </row>
    <row r="186" s="1" customFormat="1" spans="1:13">
      <c r="A186" s="15"/>
      <c r="B186" s="12" t="s">
        <v>251</v>
      </c>
      <c r="C186" s="53">
        <f>SUM(C187:C189)</f>
        <v>195000</v>
      </c>
      <c r="D186" s="53">
        <f>SUM(D187:D189)</f>
        <v>21000</v>
      </c>
      <c r="E186" s="53"/>
      <c r="F186" s="53"/>
      <c r="G186" s="53">
        <f>SUM(G187:G189)</f>
        <v>1201</v>
      </c>
      <c r="H186" s="53">
        <f>SUM(H187:H189)</f>
        <v>20768</v>
      </c>
      <c r="I186" s="30">
        <f t="shared" si="2"/>
        <v>0.988952380952381</v>
      </c>
      <c r="J186" s="17"/>
      <c r="K186" s="46"/>
      <c r="L186" s="44"/>
      <c r="M186" s="43"/>
    </row>
    <row r="187" s="1" customFormat="1" ht="48" spans="1:13">
      <c r="A187" s="15">
        <v>166</v>
      </c>
      <c r="B187" s="22" t="s">
        <v>471</v>
      </c>
      <c r="C187" s="23">
        <v>95000</v>
      </c>
      <c r="D187" s="23">
        <v>10000</v>
      </c>
      <c r="E187" s="23" t="s">
        <v>29</v>
      </c>
      <c r="F187" s="23" t="s">
        <v>129</v>
      </c>
      <c r="G187" s="17">
        <v>331</v>
      </c>
      <c r="H187" s="17">
        <v>10666</v>
      </c>
      <c r="I187" s="40">
        <f t="shared" si="2"/>
        <v>1.0666</v>
      </c>
      <c r="J187" s="17" t="s">
        <v>370</v>
      </c>
      <c r="K187" s="46" t="s">
        <v>472</v>
      </c>
      <c r="L187" s="15" t="s">
        <v>136</v>
      </c>
      <c r="M187" s="15" t="s">
        <v>67</v>
      </c>
    </row>
    <row r="188" s="1" customFormat="1" ht="24" spans="1:13">
      <c r="A188" s="15">
        <v>167</v>
      </c>
      <c r="B188" s="22" t="s">
        <v>473</v>
      </c>
      <c r="C188" s="51">
        <v>8000</v>
      </c>
      <c r="D188" s="51">
        <v>3000</v>
      </c>
      <c r="E188" s="51" t="s">
        <v>345</v>
      </c>
      <c r="F188" s="51" t="s">
        <v>92</v>
      </c>
      <c r="G188" s="17">
        <v>170</v>
      </c>
      <c r="H188" s="17">
        <v>2750</v>
      </c>
      <c r="I188" s="40">
        <f t="shared" si="2"/>
        <v>0.916666666666667</v>
      </c>
      <c r="J188" s="48"/>
      <c r="K188" s="46" t="s">
        <v>474</v>
      </c>
      <c r="L188" s="44" t="s">
        <v>136</v>
      </c>
      <c r="M188" s="43"/>
    </row>
    <row r="189" s="1" customFormat="1" ht="36" spans="1:13">
      <c r="A189" s="15">
        <v>168</v>
      </c>
      <c r="B189" s="50" t="s">
        <v>475</v>
      </c>
      <c r="C189" s="23">
        <v>92000</v>
      </c>
      <c r="D189" s="23">
        <v>8000</v>
      </c>
      <c r="E189" s="23" t="s">
        <v>22</v>
      </c>
      <c r="F189" s="23" t="s">
        <v>476</v>
      </c>
      <c r="G189" s="17">
        <v>700</v>
      </c>
      <c r="H189" s="17">
        <v>7352</v>
      </c>
      <c r="I189" s="40">
        <f t="shared" si="2"/>
        <v>0.919</v>
      </c>
      <c r="J189" s="17" t="s">
        <v>370</v>
      </c>
      <c r="K189" s="46" t="s">
        <v>477</v>
      </c>
      <c r="L189" s="15" t="s">
        <v>45</v>
      </c>
      <c r="M189" s="23" t="s">
        <v>26</v>
      </c>
    </row>
    <row r="190" s="1" customFormat="1" spans="1:13">
      <c r="A190" s="15"/>
      <c r="B190" s="54" t="s">
        <v>278</v>
      </c>
      <c r="C190" s="45">
        <f>SUM(C191:C202)</f>
        <v>99600</v>
      </c>
      <c r="D190" s="45">
        <f>SUM(D191:D202)</f>
        <v>38714</v>
      </c>
      <c r="E190" s="45"/>
      <c r="F190" s="45"/>
      <c r="G190" s="45">
        <f>SUM(G191:G202)</f>
        <v>6777</v>
      </c>
      <c r="H190" s="45">
        <f>SUM(H191:H202)</f>
        <v>31079.45</v>
      </c>
      <c r="I190" s="30">
        <f t="shared" si="2"/>
        <v>0.802796146097019</v>
      </c>
      <c r="J190" s="17"/>
      <c r="K190" s="46"/>
      <c r="L190" s="15"/>
      <c r="M190" s="23"/>
    </row>
    <row r="191" s="1" customFormat="1" ht="36" spans="1:13">
      <c r="A191" s="15">
        <v>169</v>
      </c>
      <c r="B191" s="22" t="s">
        <v>478</v>
      </c>
      <c r="C191" s="23">
        <v>20000</v>
      </c>
      <c r="D191" s="23">
        <v>3000</v>
      </c>
      <c r="E191" s="23" t="s">
        <v>150</v>
      </c>
      <c r="F191" s="23" t="s">
        <v>114</v>
      </c>
      <c r="G191" s="17">
        <v>301</v>
      </c>
      <c r="H191" s="17">
        <v>4650</v>
      </c>
      <c r="I191" s="40">
        <f t="shared" si="2"/>
        <v>1.55</v>
      </c>
      <c r="J191" s="17" t="s">
        <v>386</v>
      </c>
      <c r="K191" s="46" t="s">
        <v>479</v>
      </c>
      <c r="L191" s="15" t="s">
        <v>480</v>
      </c>
      <c r="M191" s="23" t="s">
        <v>26</v>
      </c>
    </row>
    <row r="192" s="1" customFormat="1" ht="36" spans="1:13">
      <c r="A192" s="15">
        <v>170</v>
      </c>
      <c r="B192" s="22" t="s">
        <v>481</v>
      </c>
      <c r="C192" s="23">
        <v>10000</v>
      </c>
      <c r="D192" s="23">
        <v>3000</v>
      </c>
      <c r="E192" s="23" t="s">
        <v>121</v>
      </c>
      <c r="F192" s="23" t="s">
        <v>114</v>
      </c>
      <c r="G192" s="17">
        <v>2641</v>
      </c>
      <c r="H192" s="17">
        <v>2641</v>
      </c>
      <c r="I192" s="40">
        <f t="shared" si="2"/>
        <v>0.880333333333333</v>
      </c>
      <c r="J192" s="17" t="s">
        <v>377</v>
      </c>
      <c r="K192" s="46" t="s">
        <v>482</v>
      </c>
      <c r="L192" s="15" t="s">
        <v>483</v>
      </c>
      <c r="M192" s="23" t="s">
        <v>26</v>
      </c>
    </row>
    <row r="193" s="1" customFormat="1" ht="24.75" spans="1:13">
      <c r="A193" s="15">
        <v>171</v>
      </c>
      <c r="B193" s="22" t="s">
        <v>484</v>
      </c>
      <c r="C193" s="23">
        <v>6500</v>
      </c>
      <c r="D193" s="23">
        <v>3000</v>
      </c>
      <c r="E193" s="23" t="s">
        <v>121</v>
      </c>
      <c r="F193" s="23" t="s">
        <v>92</v>
      </c>
      <c r="G193" s="17" t="s">
        <v>111</v>
      </c>
      <c r="H193" s="17">
        <v>1500</v>
      </c>
      <c r="I193" s="40">
        <f t="shared" si="2"/>
        <v>0.5</v>
      </c>
      <c r="J193" s="17" t="s">
        <v>380</v>
      </c>
      <c r="K193" s="46" t="s">
        <v>485</v>
      </c>
      <c r="L193" s="15" t="s">
        <v>486</v>
      </c>
      <c r="M193" s="23" t="s">
        <v>427</v>
      </c>
    </row>
    <row r="194" s="1" customFormat="1" ht="36" spans="1:13">
      <c r="A194" s="15">
        <v>172</v>
      </c>
      <c r="B194" s="22" t="s">
        <v>487</v>
      </c>
      <c r="C194" s="23">
        <v>5100</v>
      </c>
      <c r="D194" s="23">
        <v>5100</v>
      </c>
      <c r="E194" s="23" t="s">
        <v>79</v>
      </c>
      <c r="F194" s="23" t="s">
        <v>29</v>
      </c>
      <c r="G194" s="17">
        <v>470</v>
      </c>
      <c r="H194" s="17">
        <v>6755.3</v>
      </c>
      <c r="I194" s="40">
        <f t="shared" si="2"/>
        <v>1.32456862745098</v>
      </c>
      <c r="J194" s="42" t="s">
        <v>488</v>
      </c>
      <c r="K194" s="46" t="s">
        <v>489</v>
      </c>
      <c r="L194" s="15" t="s">
        <v>25</v>
      </c>
      <c r="M194" s="23" t="s">
        <v>26</v>
      </c>
    </row>
    <row r="195" s="1" customFormat="1" ht="24.75" spans="1:13">
      <c r="A195" s="15">
        <v>173</v>
      </c>
      <c r="B195" s="22" t="s">
        <v>490</v>
      </c>
      <c r="C195" s="23">
        <v>20000</v>
      </c>
      <c r="D195" s="23">
        <v>5000</v>
      </c>
      <c r="E195" s="23" t="s">
        <v>150</v>
      </c>
      <c r="F195" s="23" t="s">
        <v>129</v>
      </c>
      <c r="G195" s="17">
        <v>2065</v>
      </c>
      <c r="H195" s="17">
        <v>4815</v>
      </c>
      <c r="I195" s="40">
        <f t="shared" si="2"/>
        <v>0.963</v>
      </c>
      <c r="J195" s="42" t="s">
        <v>491</v>
      </c>
      <c r="K195" s="46" t="s">
        <v>492</v>
      </c>
      <c r="L195" s="15" t="s">
        <v>493</v>
      </c>
      <c r="M195" s="15" t="s">
        <v>109</v>
      </c>
    </row>
    <row r="196" s="1" customFormat="1" ht="48" spans="1:13">
      <c r="A196" s="15">
        <v>174</v>
      </c>
      <c r="B196" s="22" t="s">
        <v>494</v>
      </c>
      <c r="C196" s="23">
        <v>20386</v>
      </c>
      <c r="D196" s="23">
        <v>5000</v>
      </c>
      <c r="E196" s="23" t="s">
        <v>79</v>
      </c>
      <c r="F196" s="23" t="s">
        <v>322</v>
      </c>
      <c r="G196" s="17">
        <v>850</v>
      </c>
      <c r="H196" s="17">
        <v>6831.29</v>
      </c>
      <c r="I196" s="40">
        <f t="shared" si="2"/>
        <v>1.366258</v>
      </c>
      <c r="J196" s="17" t="s">
        <v>362</v>
      </c>
      <c r="K196" s="46" t="s">
        <v>495</v>
      </c>
      <c r="L196" s="15" t="s">
        <v>496</v>
      </c>
      <c r="M196" s="23" t="s">
        <v>26</v>
      </c>
    </row>
    <row r="197" s="1" customFormat="1" ht="24.75" spans="1:13">
      <c r="A197" s="15">
        <v>175</v>
      </c>
      <c r="B197" s="22" t="s">
        <v>497</v>
      </c>
      <c r="C197" s="23">
        <v>5000</v>
      </c>
      <c r="D197" s="23">
        <v>2000</v>
      </c>
      <c r="E197" s="23" t="s">
        <v>121</v>
      </c>
      <c r="F197" s="23" t="s">
        <v>64</v>
      </c>
      <c r="G197" s="17">
        <v>450</v>
      </c>
      <c r="H197" s="17">
        <v>3444.71</v>
      </c>
      <c r="I197" s="40">
        <f t="shared" si="2"/>
        <v>1.722355</v>
      </c>
      <c r="J197" s="17" t="s">
        <v>370</v>
      </c>
      <c r="K197" s="46" t="s">
        <v>498</v>
      </c>
      <c r="L197" s="15" t="s">
        <v>496</v>
      </c>
      <c r="M197" s="23" t="s">
        <v>26</v>
      </c>
    </row>
    <row r="198" s="1" customFormat="1" ht="48" spans="1:13">
      <c r="A198" s="15">
        <v>176</v>
      </c>
      <c r="B198" s="22" t="s">
        <v>499</v>
      </c>
      <c r="C198" s="51">
        <v>1214</v>
      </c>
      <c r="D198" s="51">
        <v>1214</v>
      </c>
      <c r="E198" s="51" t="s">
        <v>121</v>
      </c>
      <c r="F198" s="51" t="s">
        <v>70</v>
      </c>
      <c r="G198" s="17">
        <v>0</v>
      </c>
      <c r="H198" s="17">
        <v>0</v>
      </c>
      <c r="I198" s="40">
        <f t="shared" ref="I198:I214" si="3">H198/D198</f>
        <v>0</v>
      </c>
      <c r="J198" s="17"/>
      <c r="K198" s="46" t="s">
        <v>500</v>
      </c>
      <c r="L198" s="44" t="s">
        <v>32</v>
      </c>
      <c r="M198" s="43"/>
    </row>
    <row r="199" s="1" customFormat="1" ht="24" spans="1:13">
      <c r="A199" s="15">
        <v>177</v>
      </c>
      <c r="B199" s="22" t="s">
        <v>501</v>
      </c>
      <c r="C199" s="51">
        <v>1200</v>
      </c>
      <c r="D199" s="51">
        <v>1200</v>
      </c>
      <c r="E199" s="52" t="s">
        <v>79</v>
      </c>
      <c r="F199" s="51" t="s">
        <v>29</v>
      </c>
      <c r="G199" s="17">
        <v>0</v>
      </c>
      <c r="H199" s="17">
        <v>0</v>
      </c>
      <c r="I199" s="40">
        <f t="shared" si="3"/>
        <v>0</v>
      </c>
      <c r="J199" s="48"/>
      <c r="K199" s="46" t="s">
        <v>363</v>
      </c>
      <c r="L199" s="15" t="s">
        <v>502</v>
      </c>
      <c r="M199" s="43"/>
    </row>
    <row r="200" s="1" customFormat="1" ht="24" spans="1:13">
      <c r="A200" s="15">
        <v>178</v>
      </c>
      <c r="B200" s="22" t="s">
        <v>503</v>
      </c>
      <c r="C200" s="51">
        <v>1200</v>
      </c>
      <c r="D200" s="51">
        <v>1200</v>
      </c>
      <c r="E200" s="52" t="s">
        <v>79</v>
      </c>
      <c r="F200" s="51" t="s">
        <v>121</v>
      </c>
      <c r="G200" s="51">
        <v>0</v>
      </c>
      <c r="H200" s="56">
        <v>298.72</v>
      </c>
      <c r="I200" s="40">
        <f t="shared" si="3"/>
        <v>0.248933333333333</v>
      </c>
      <c r="J200" s="48" t="s">
        <v>423</v>
      </c>
      <c r="K200" s="46" t="s">
        <v>504</v>
      </c>
      <c r="L200" s="15" t="s">
        <v>505</v>
      </c>
      <c r="M200" s="43"/>
    </row>
    <row r="201" s="1" customFormat="1" ht="36" spans="1:13">
      <c r="A201" s="15">
        <v>179</v>
      </c>
      <c r="B201" s="22" t="s">
        <v>506</v>
      </c>
      <c r="C201" s="51">
        <v>1000</v>
      </c>
      <c r="D201" s="51">
        <v>1000</v>
      </c>
      <c r="E201" s="52" t="s">
        <v>121</v>
      </c>
      <c r="F201" s="51" t="s">
        <v>29</v>
      </c>
      <c r="G201" s="17">
        <v>0</v>
      </c>
      <c r="H201" s="17">
        <v>0</v>
      </c>
      <c r="I201" s="40">
        <f t="shared" si="3"/>
        <v>0</v>
      </c>
      <c r="J201" s="17"/>
      <c r="K201" s="46" t="s">
        <v>293</v>
      </c>
      <c r="L201" s="15" t="s">
        <v>507</v>
      </c>
      <c r="M201" s="43"/>
    </row>
    <row r="202" s="1" customFormat="1" ht="24" spans="1:13">
      <c r="A202" s="15">
        <v>180</v>
      </c>
      <c r="B202" s="22" t="s">
        <v>508</v>
      </c>
      <c r="C202" s="51">
        <v>8000</v>
      </c>
      <c r="D202" s="51">
        <v>8000</v>
      </c>
      <c r="E202" s="51" t="s">
        <v>231</v>
      </c>
      <c r="F202" s="51" t="s">
        <v>129</v>
      </c>
      <c r="G202" s="17">
        <v>0</v>
      </c>
      <c r="H202" s="17">
        <v>143.43</v>
      </c>
      <c r="I202" s="40">
        <f t="shared" si="3"/>
        <v>0.01792875</v>
      </c>
      <c r="J202" s="17"/>
      <c r="K202" s="46" t="s">
        <v>509</v>
      </c>
      <c r="L202" s="44" t="s">
        <v>510</v>
      </c>
      <c r="M202" s="43"/>
    </row>
    <row r="203" s="1" customFormat="1" ht="24" spans="1:13">
      <c r="A203" s="15"/>
      <c r="B203" s="12" t="s">
        <v>294</v>
      </c>
      <c r="C203" s="53">
        <f>SUM(C204:C205)</f>
        <v>11344</v>
      </c>
      <c r="D203" s="53">
        <f>SUM(D204:D205)</f>
        <v>6344</v>
      </c>
      <c r="E203" s="53"/>
      <c r="F203" s="53"/>
      <c r="G203" s="53">
        <f>SUM(G204:G205)</f>
        <v>729</v>
      </c>
      <c r="H203" s="53">
        <f>SUM(H204:H205)</f>
        <v>5347.1</v>
      </c>
      <c r="I203" s="30">
        <f t="shared" si="3"/>
        <v>0.842859394703657</v>
      </c>
      <c r="J203" s="17"/>
      <c r="K203" s="46"/>
      <c r="L203" s="44"/>
      <c r="M203" s="43"/>
    </row>
    <row r="204" s="1" customFormat="1" ht="36" spans="1:13">
      <c r="A204" s="15">
        <v>181</v>
      </c>
      <c r="B204" s="22" t="s">
        <v>511</v>
      </c>
      <c r="C204" s="23">
        <v>10000</v>
      </c>
      <c r="D204" s="23">
        <v>5000</v>
      </c>
      <c r="E204" s="23" t="s">
        <v>150</v>
      </c>
      <c r="F204" s="23" t="s">
        <v>114</v>
      </c>
      <c r="G204" s="17">
        <v>614</v>
      </c>
      <c r="H204" s="17">
        <v>4990.1</v>
      </c>
      <c r="I204" s="40">
        <f t="shared" si="3"/>
        <v>0.99802</v>
      </c>
      <c r="J204" s="17" t="s">
        <v>380</v>
      </c>
      <c r="K204" s="46" t="s">
        <v>512</v>
      </c>
      <c r="L204" s="15" t="s">
        <v>81</v>
      </c>
      <c r="M204" s="23" t="s">
        <v>193</v>
      </c>
    </row>
    <row r="205" s="1" customFormat="1" ht="33.75" spans="1:13">
      <c r="A205" s="15">
        <v>182</v>
      </c>
      <c r="B205" s="57" t="s">
        <v>513</v>
      </c>
      <c r="C205" s="51">
        <v>1344</v>
      </c>
      <c r="D205" s="51">
        <v>1344</v>
      </c>
      <c r="E205" s="52" t="s">
        <v>150</v>
      </c>
      <c r="F205" s="52" t="s">
        <v>29</v>
      </c>
      <c r="G205" s="17">
        <v>115</v>
      </c>
      <c r="H205" s="17">
        <v>357</v>
      </c>
      <c r="I205" s="40">
        <f t="shared" si="3"/>
        <v>0.265625</v>
      </c>
      <c r="J205" s="17" t="s">
        <v>514</v>
      </c>
      <c r="K205" s="46" t="s">
        <v>515</v>
      </c>
      <c r="L205" s="15" t="s">
        <v>395</v>
      </c>
      <c r="M205" s="43"/>
    </row>
    <row r="206" s="1" customFormat="1" spans="1:13">
      <c r="A206" s="15"/>
      <c r="B206" s="58" t="s">
        <v>297</v>
      </c>
      <c r="C206" s="53">
        <f>SUM(C207:C212)</f>
        <v>84000</v>
      </c>
      <c r="D206" s="53">
        <f>SUM(D207:D212)</f>
        <v>26300</v>
      </c>
      <c r="E206" s="53"/>
      <c r="F206" s="53"/>
      <c r="G206" s="53">
        <f>SUM(G207:G212)</f>
        <v>2541</v>
      </c>
      <c r="H206" s="53">
        <f>SUM(H207:H212)</f>
        <v>28656.1</v>
      </c>
      <c r="I206" s="30">
        <f t="shared" si="3"/>
        <v>1.0895855513308</v>
      </c>
      <c r="J206" s="17"/>
      <c r="K206" s="46"/>
      <c r="L206" s="15"/>
      <c r="M206" s="43"/>
    </row>
    <row r="207" s="1" customFormat="1" ht="36" spans="1:13">
      <c r="A207" s="15">
        <v>183</v>
      </c>
      <c r="B207" s="22" t="s">
        <v>516</v>
      </c>
      <c r="C207" s="51">
        <v>16000</v>
      </c>
      <c r="D207" s="51">
        <v>8000</v>
      </c>
      <c r="E207" s="51" t="s">
        <v>48</v>
      </c>
      <c r="F207" s="51" t="s">
        <v>92</v>
      </c>
      <c r="G207" s="17">
        <v>681</v>
      </c>
      <c r="H207" s="17">
        <v>9361.1</v>
      </c>
      <c r="I207" s="40">
        <f t="shared" si="3"/>
        <v>1.1701375</v>
      </c>
      <c r="J207" s="17" t="s">
        <v>423</v>
      </c>
      <c r="K207" s="46" t="s">
        <v>517</v>
      </c>
      <c r="L207" s="44" t="s">
        <v>25</v>
      </c>
      <c r="M207" s="43"/>
    </row>
    <row r="208" s="1" customFormat="1" ht="36" spans="1:13">
      <c r="A208" s="15">
        <v>184</v>
      </c>
      <c r="B208" s="22" t="s">
        <v>518</v>
      </c>
      <c r="C208" s="51">
        <v>19000</v>
      </c>
      <c r="D208" s="51">
        <v>5000</v>
      </c>
      <c r="E208" s="51" t="s">
        <v>121</v>
      </c>
      <c r="F208" s="51" t="s">
        <v>92</v>
      </c>
      <c r="G208" s="17">
        <v>595</v>
      </c>
      <c r="H208" s="17">
        <v>4750</v>
      </c>
      <c r="I208" s="40">
        <f t="shared" si="3"/>
        <v>0.95</v>
      </c>
      <c r="J208" s="17"/>
      <c r="K208" s="46" t="s">
        <v>310</v>
      </c>
      <c r="L208" s="44" t="s">
        <v>136</v>
      </c>
      <c r="M208" s="43"/>
    </row>
    <row r="209" s="1" customFormat="1" ht="36" spans="1:13">
      <c r="A209" s="15">
        <v>185</v>
      </c>
      <c r="B209" s="22" t="s">
        <v>519</v>
      </c>
      <c r="C209" s="51">
        <v>10000</v>
      </c>
      <c r="D209" s="51">
        <v>2800</v>
      </c>
      <c r="E209" s="51" t="s">
        <v>121</v>
      </c>
      <c r="F209" s="51" t="s">
        <v>285</v>
      </c>
      <c r="G209" s="17">
        <v>0</v>
      </c>
      <c r="H209" s="17">
        <v>0</v>
      </c>
      <c r="I209" s="40">
        <f t="shared" si="3"/>
        <v>0</v>
      </c>
      <c r="J209" s="17"/>
      <c r="K209" s="59" t="s">
        <v>520</v>
      </c>
      <c r="L209" s="44" t="s">
        <v>146</v>
      </c>
      <c r="M209" s="43"/>
    </row>
    <row r="210" s="1" customFormat="1" ht="36" customHeight="1" spans="1:13">
      <c r="A210" s="15">
        <v>186</v>
      </c>
      <c r="B210" s="22" t="s">
        <v>521</v>
      </c>
      <c r="C210" s="51">
        <v>10000</v>
      </c>
      <c r="D210" s="51">
        <v>3500</v>
      </c>
      <c r="E210" s="51" t="s">
        <v>351</v>
      </c>
      <c r="F210" s="51" t="s">
        <v>92</v>
      </c>
      <c r="G210" s="17">
        <v>665</v>
      </c>
      <c r="H210" s="17">
        <v>2935</v>
      </c>
      <c r="I210" s="40">
        <f t="shared" si="3"/>
        <v>0.838571428571429</v>
      </c>
      <c r="J210" s="17" t="s">
        <v>397</v>
      </c>
      <c r="K210" s="46" t="s">
        <v>522</v>
      </c>
      <c r="L210" s="44" t="s">
        <v>40</v>
      </c>
      <c r="M210" s="43"/>
    </row>
    <row r="211" s="1" customFormat="1" ht="36" spans="1:13">
      <c r="A211" s="15">
        <v>187</v>
      </c>
      <c r="B211" s="22" t="s">
        <v>523</v>
      </c>
      <c r="C211" s="51">
        <v>19000</v>
      </c>
      <c r="D211" s="51">
        <v>6000</v>
      </c>
      <c r="E211" s="51" t="s">
        <v>48</v>
      </c>
      <c r="F211" s="51" t="s">
        <v>285</v>
      </c>
      <c r="G211" s="51">
        <v>600</v>
      </c>
      <c r="H211" s="51">
        <v>5700</v>
      </c>
      <c r="I211" s="40">
        <f t="shared" si="3"/>
        <v>0.95</v>
      </c>
      <c r="J211" s="17" t="s">
        <v>423</v>
      </c>
      <c r="K211" s="46" t="s">
        <v>524</v>
      </c>
      <c r="L211" s="44" t="s">
        <v>45</v>
      </c>
      <c r="M211" s="43"/>
    </row>
    <row r="212" s="1" customFormat="1" ht="24" spans="1:13">
      <c r="A212" s="15">
        <v>188</v>
      </c>
      <c r="B212" s="22" t="s">
        <v>525</v>
      </c>
      <c r="C212" s="51">
        <v>10000</v>
      </c>
      <c r="D212" s="51">
        <v>1000</v>
      </c>
      <c r="E212" s="52" t="s">
        <v>47</v>
      </c>
      <c r="F212" s="52" t="s">
        <v>231</v>
      </c>
      <c r="G212" s="24">
        <v>0</v>
      </c>
      <c r="H212" s="24">
        <v>5910</v>
      </c>
      <c r="I212" s="40">
        <f t="shared" si="3"/>
        <v>5.91</v>
      </c>
      <c r="J212" s="17" t="s">
        <v>526</v>
      </c>
      <c r="K212" s="46" t="s">
        <v>527</v>
      </c>
      <c r="L212" s="44" t="s">
        <v>242</v>
      </c>
      <c r="M212" s="23" t="s">
        <v>190</v>
      </c>
    </row>
    <row r="213" s="1" customFormat="1" spans="1:13">
      <c r="A213" s="15"/>
      <c r="B213" s="12" t="s">
        <v>528</v>
      </c>
      <c r="C213" s="45">
        <f>C214+C217+C221+C224</f>
        <v>288098</v>
      </c>
      <c r="D213" s="45">
        <f>D214+D217+D221+D224</f>
        <v>1000</v>
      </c>
      <c r="E213" s="45"/>
      <c r="F213" s="45"/>
      <c r="G213" s="45">
        <f>G214+G217+G221+G224</f>
        <v>800</v>
      </c>
      <c r="H213" s="45">
        <f>H214+H217+H221+H224</f>
        <v>9226.2974</v>
      </c>
      <c r="I213" s="30">
        <f t="shared" si="3"/>
        <v>9.2262974</v>
      </c>
      <c r="J213" s="17"/>
      <c r="K213" s="46"/>
      <c r="L213" s="15"/>
      <c r="M213" s="23"/>
    </row>
    <row r="214" s="1" customFormat="1" spans="1:13">
      <c r="A214" s="15"/>
      <c r="B214" s="12" t="s">
        <v>529</v>
      </c>
      <c r="C214" s="45">
        <f>SUM(C215:C216)</f>
        <v>106516</v>
      </c>
      <c r="D214" s="45">
        <f>SUM(D215:D216)</f>
        <v>0</v>
      </c>
      <c r="E214" s="45"/>
      <c r="F214" s="45"/>
      <c r="G214" s="45">
        <f>SUM(G215:G216)</f>
        <v>0</v>
      </c>
      <c r="H214" s="45">
        <f>SUM(H215:H216)</f>
        <v>0</v>
      </c>
      <c r="I214" s="30" t="s">
        <v>530</v>
      </c>
      <c r="J214" s="17"/>
      <c r="K214" s="46"/>
      <c r="L214" s="15"/>
      <c r="M214" s="23"/>
    </row>
    <row r="215" s="1" customFormat="1" ht="48.75" spans="1:13">
      <c r="A215" s="15">
        <v>189</v>
      </c>
      <c r="B215" s="22" t="s">
        <v>531</v>
      </c>
      <c r="C215" s="23">
        <v>78597</v>
      </c>
      <c r="D215" s="23">
        <v>0</v>
      </c>
      <c r="E215" s="23" t="s">
        <v>207</v>
      </c>
      <c r="F215" s="23" t="s">
        <v>379</v>
      </c>
      <c r="G215" s="17">
        <v>0</v>
      </c>
      <c r="H215" s="17">
        <v>0</v>
      </c>
      <c r="I215" s="40" t="s">
        <v>530</v>
      </c>
      <c r="J215" s="17"/>
      <c r="K215" s="46" t="s">
        <v>381</v>
      </c>
      <c r="L215" s="15" t="s">
        <v>384</v>
      </c>
      <c r="M215" s="23" t="s">
        <v>427</v>
      </c>
    </row>
    <row r="216" s="1" customFormat="1" ht="48" spans="1:13">
      <c r="A216" s="15">
        <v>190</v>
      </c>
      <c r="B216" s="22" t="s">
        <v>532</v>
      </c>
      <c r="C216" s="23">
        <v>27919</v>
      </c>
      <c r="D216" s="23">
        <v>0</v>
      </c>
      <c r="E216" s="23" t="s">
        <v>202</v>
      </c>
      <c r="F216" s="23" t="s">
        <v>533</v>
      </c>
      <c r="G216" s="17">
        <v>0</v>
      </c>
      <c r="H216" s="17">
        <v>0</v>
      </c>
      <c r="I216" s="40" t="s">
        <v>530</v>
      </c>
      <c r="J216" s="17"/>
      <c r="K216" s="46" t="s">
        <v>534</v>
      </c>
      <c r="L216" s="15" t="s">
        <v>384</v>
      </c>
      <c r="M216" s="23"/>
    </row>
    <row r="217" s="1" customFormat="1" spans="1:13">
      <c r="A217" s="15"/>
      <c r="B217" s="12" t="s">
        <v>535</v>
      </c>
      <c r="C217" s="45">
        <f>SUM(C218:C220)</f>
        <v>95000</v>
      </c>
      <c r="D217" s="45">
        <f>SUM(D218:D220)</f>
        <v>200</v>
      </c>
      <c r="E217" s="45"/>
      <c r="F217" s="45"/>
      <c r="G217" s="45">
        <f>SUM(G218:G220)</f>
        <v>800</v>
      </c>
      <c r="H217" s="45">
        <f>SUM(H218:H220)</f>
        <v>9216</v>
      </c>
      <c r="I217" s="30">
        <f>H217/D217</f>
        <v>46.08</v>
      </c>
      <c r="J217" s="17"/>
      <c r="K217" s="46"/>
      <c r="L217" s="15"/>
      <c r="M217" s="23"/>
    </row>
    <row r="218" s="1" customFormat="1" ht="36" spans="1:13">
      <c r="A218" s="15">
        <v>191</v>
      </c>
      <c r="B218" s="22" t="s">
        <v>536</v>
      </c>
      <c r="C218" s="23">
        <v>30000</v>
      </c>
      <c r="D218" s="23">
        <v>0</v>
      </c>
      <c r="E218" s="23" t="s">
        <v>98</v>
      </c>
      <c r="F218" s="23" t="s">
        <v>195</v>
      </c>
      <c r="G218" s="17">
        <v>500</v>
      </c>
      <c r="H218" s="17">
        <v>5416</v>
      </c>
      <c r="I218" s="40" t="s">
        <v>530</v>
      </c>
      <c r="J218" s="17" t="s">
        <v>370</v>
      </c>
      <c r="K218" s="46" t="s">
        <v>537</v>
      </c>
      <c r="L218" s="15" t="s">
        <v>90</v>
      </c>
      <c r="M218" s="23"/>
    </row>
    <row r="219" s="1" customFormat="1" ht="36" spans="1:13">
      <c r="A219" s="15">
        <v>192</v>
      </c>
      <c r="B219" s="22" t="s">
        <v>538</v>
      </c>
      <c r="C219" s="51">
        <v>35000</v>
      </c>
      <c r="D219" s="51">
        <v>200</v>
      </c>
      <c r="E219" s="44" t="s">
        <v>539</v>
      </c>
      <c r="F219" s="44" t="s">
        <v>539</v>
      </c>
      <c r="G219" s="17">
        <v>0</v>
      </c>
      <c r="H219" s="17">
        <v>0</v>
      </c>
      <c r="I219" s="40" t="s">
        <v>530</v>
      </c>
      <c r="J219" s="17"/>
      <c r="K219" s="46" t="s">
        <v>540</v>
      </c>
      <c r="L219" s="44" t="s">
        <v>136</v>
      </c>
      <c r="M219" s="43"/>
    </row>
    <row r="220" s="1" customFormat="1" ht="36" spans="1:13">
      <c r="A220" s="15">
        <v>193</v>
      </c>
      <c r="B220" s="22" t="s">
        <v>541</v>
      </c>
      <c r="C220" s="23">
        <v>30000</v>
      </c>
      <c r="D220" s="23">
        <v>0</v>
      </c>
      <c r="E220" s="23" t="s">
        <v>70</v>
      </c>
      <c r="F220" s="23" t="s">
        <v>129</v>
      </c>
      <c r="G220" s="17">
        <v>300</v>
      </c>
      <c r="H220" s="17">
        <v>3800</v>
      </c>
      <c r="I220" s="40" t="s">
        <v>530</v>
      </c>
      <c r="J220" s="17" t="s">
        <v>386</v>
      </c>
      <c r="K220" s="46" t="s">
        <v>542</v>
      </c>
      <c r="L220" s="15" t="s">
        <v>56</v>
      </c>
      <c r="M220" s="23"/>
    </row>
    <row r="221" s="1" customFormat="1" spans="1:13">
      <c r="A221" s="15"/>
      <c r="B221" s="12" t="s">
        <v>543</v>
      </c>
      <c r="C221" s="45">
        <f>SUM(C222:C223)</f>
        <v>2582</v>
      </c>
      <c r="D221" s="45">
        <f>SUM(D222:D223)</f>
        <v>800</v>
      </c>
      <c r="E221" s="45"/>
      <c r="F221" s="45"/>
      <c r="G221" s="45">
        <f>SUM(G222:G223)</f>
        <v>0</v>
      </c>
      <c r="H221" s="45">
        <f>SUM(H222:H223)</f>
        <v>10.2974</v>
      </c>
      <c r="I221" s="30">
        <f>H221/D221</f>
        <v>0.01287175</v>
      </c>
      <c r="J221" s="17"/>
      <c r="K221" s="46"/>
      <c r="L221" s="15"/>
      <c r="M221" s="23"/>
    </row>
    <row r="222" s="1" customFormat="1" ht="36" spans="1:13">
      <c r="A222" s="15">
        <v>194</v>
      </c>
      <c r="B222" s="22" t="s">
        <v>544</v>
      </c>
      <c r="C222" s="51">
        <v>1782</v>
      </c>
      <c r="D222" s="51">
        <v>800</v>
      </c>
      <c r="E222" s="52" t="s">
        <v>185</v>
      </c>
      <c r="F222" s="52" t="s">
        <v>64</v>
      </c>
      <c r="G222" s="23">
        <v>0</v>
      </c>
      <c r="H222" s="23">
        <v>10.2974</v>
      </c>
      <c r="I222" s="40">
        <f>H222/D222</f>
        <v>0.01287175</v>
      </c>
      <c r="J222" s="17"/>
      <c r="K222" s="46" t="s">
        <v>545</v>
      </c>
      <c r="L222" s="44" t="s">
        <v>546</v>
      </c>
      <c r="M222" s="43"/>
    </row>
    <row r="223" s="1" customFormat="1" ht="36" spans="1:13">
      <c r="A223" s="15">
        <v>195</v>
      </c>
      <c r="B223" s="22" t="s">
        <v>547</v>
      </c>
      <c r="C223" s="51">
        <v>800</v>
      </c>
      <c r="D223" s="51">
        <v>0</v>
      </c>
      <c r="E223" s="23">
        <v>2023</v>
      </c>
      <c r="F223" s="51">
        <v>2023</v>
      </c>
      <c r="G223" s="17">
        <v>0</v>
      </c>
      <c r="H223" s="17">
        <v>0</v>
      </c>
      <c r="I223" s="40" t="s">
        <v>530</v>
      </c>
      <c r="J223" s="17"/>
      <c r="K223" s="46" t="s">
        <v>485</v>
      </c>
      <c r="L223" s="44" t="s">
        <v>548</v>
      </c>
      <c r="M223" s="43"/>
    </row>
    <row r="224" s="1" customFormat="1" spans="1:13">
      <c r="A224" s="15"/>
      <c r="B224" s="12" t="s">
        <v>549</v>
      </c>
      <c r="C224" s="53">
        <f>SUM(C225)</f>
        <v>84000</v>
      </c>
      <c r="D224" s="53">
        <f>SUM(D225)</f>
        <v>0</v>
      </c>
      <c r="E224" s="53"/>
      <c r="F224" s="53"/>
      <c r="G224" s="53">
        <f>SUM(G225)</f>
        <v>0</v>
      </c>
      <c r="H224" s="53">
        <f>SUM(H225)</f>
        <v>0</v>
      </c>
      <c r="I224" s="30" t="s">
        <v>530</v>
      </c>
      <c r="J224" s="17"/>
      <c r="K224" s="46"/>
      <c r="L224" s="44"/>
      <c r="M224" s="43"/>
    </row>
    <row r="225" s="1" customFormat="1" ht="36" spans="1:13">
      <c r="A225" s="15">
        <v>196</v>
      </c>
      <c r="B225" s="22" t="s">
        <v>550</v>
      </c>
      <c r="C225" s="23">
        <v>84000</v>
      </c>
      <c r="D225" s="23">
        <v>0</v>
      </c>
      <c r="E225" s="23" t="s">
        <v>207</v>
      </c>
      <c r="F225" s="23" t="s">
        <v>551</v>
      </c>
      <c r="G225" s="17">
        <v>0</v>
      </c>
      <c r="H225" s="17">
        <v>0</v>
      </c>
      <c r="I225" s="40" t="s">
        <v>530</v>
      </c>
      <c r="J225" s="17"/>
      <c r="K225" s="46" t="s">
        <v>552</v>
      </c>
      <c r="L225" s="15" t="s">
        <v>32</v>
      </c>
      <c r="M225" s="23" t="s">
        <v>427</v>
      </c>
    </row>
  </sheetData>
  <autoFilter ref="A5:M225">
    <extLst/>
  </autoFilter>
  <mergeCells count="12">
    <mergeCell ref="A2:M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rintOptions horizontalCentered="1"/>
  <pageMargins left="0.393055555555556" right="0.393055555555556" top="0.802777777777778" bottom="0.60625" header="0.5" footer="0.393055555555556"/>
  <pageSetup paperSize="9" scale="86" fitToHeight="0" orientation="portrait" horizontalDpi="600"/>
  <headerFooter>
    <oddFooter>&amp;C第 &amp;P 页，共 &amp;N 页</oddFooter>
  </headerFooter>
  <ignoredErrors>
    <ignoredError sqref="G84" formula="1"/>
    <ignoredError sqref="I217 I221:I2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县重点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林晓强</cp:lastModifiedBy>
  <dcterms:created xsi:type="dcterms:W3CDTF">2018-12-21T06:58:00Z</dcterms:created>
  <dcterms:modified xsi:type="dcterms:W3CDTF">2023-01-12T08:05:39Z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56C303B691E94FC8969C62E623711999</vt:lpwstr>
  </property>
</Properties>
</file>