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firstSheet="4"/>
  </bookViews>
  <sheets>
    <sheet name="附件1" sheetId="36" r:id="rId1"/>
    <sheet name=" 附件2.1" sheetId="21" r:id="rId2"/>
    <sheet name="附件2.2" sheetId="15" r:id="rId3"/>
    <sheet name="输送附件2.3" sheetId="16" r:id="rId4"/>
    <sheet name="附件3" sheetId="20" r:id="rId5"/>
  </sheets>
  <definedNames>
    <definedName name="_xlnm.Print_Titles" localSheetId="1">' 附件2.1'!$1:$8</definedName>
    <definedName name="_xlnm.Print_Area" localSheetId="1">' 附件2.1'!$B$7:$P$103</definedName>
    <definedName name="_xlnm.Print_Titles" localSheetId="4">附件3!$1:$8</definedName>
    <definedName name="_xlnm._FilterDatabase" localSheetId="1" hidden="1">' 附件2.1'!$A$1:$R$101</definedName>
    <definedName name="_xlnm.Print_Titles" localSheetId="3">输送附件2.3!$7:$8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hp</author>
  </authors>
  <commentList>
    <comment ref="C2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标黄的 成绩册有名字
</t>
        </r>
      </text>
    </comment>
  </commentList>
</comments>
</file>

<file path=xl/sharedStrings.xml><?xml version="1.0" encoding="utf-8"?>
<sst xmlns="http://schemas.openxmlformats.org/spreadsheetml/2006/main" count="847" uniqueCount="371">
  <si>
    <t>附件1</t>
  </si>
  <si>
    <t>2022年亚洲残运会金牌奖励明细</t>
  </si>
  <si>
    <t>项目</t>
  </si>
  <si>
    <t>姓名</t>
  </si>
  <si>
    <t>名次</t>
  </si>
  <si>
    <t>运动员奖励
金额（元）</t>
  </si>
  <si>
    <t>教练
奖励
金额（元）</t>
  </si>
  <si>
    <t>教练员</t>
  </si>
  <si>
    <t>教练员输送奖励合计（元）（按照运动员奖金的20%予以奖励)</t>
  </si>
  <si>
    <t>教练员输送奖励明细</t>
  </si>
  <si>
    <t>其中40%奖励推荐教练金额（元）</t>
  </si>
  <si>
    <t>基层推荐教练</t>
  </si>
  <si>
    <t>其中60%奖励县体校教练金额（元）</t>
  </si>
  <si>
    <t>县体校教练</t>
  </si>
  <si>
    <t>盲足</t>
  </si>
  <si>
    <t>许华楚</t>
  </si>
  <si>
    <t xml:space="preserve">2022年(杭州)第四届亚洲残运会男子组金牌（20w）
</t>
  </si>
  <si>
    <t>王桂顺</t>
  </si>
  <si>
    <t>谢建盛</t>
  </si>
  <si>
    <t>魏永前</t>
  </si>
  <si>
    <t>共计（元）：</t>
  </si>
  <si>
    <t>附件2.1</t>
  </si>
  <si>
    <t>注1：根据《福州市第二十六届运动会竞赛规程总则》计分规定，田径、游泳项目录取前八名，分别按9、7、6、5、4、3、2、1计分;其它项目录取前六名，篮球、排球、足球项目前六名分别按 9、7、6、5、4、3 计分;其余项目分别按 7、5、4、3、2、1 计分，武术散打、拳击、跆拳道、摔跤、柔道项目第三名、第五名并列，并列录取名次的分数按上下名次和的均分计。</t>
  </si>
  <si>
    <t>注2：根据《罗源县体育竞赛奖励办法》（罗文体规〔2023〕1号）规定，本表中运动员获得其他赛事名次的按前八名的分档给予相应奖励，即9、7、6、5、4、3、2、1。</t>
  </si>
  <si>
    <t xml:space="preserve">2024年度竞赛奖励金明细 </t>
  </si>
  <si>
    <t>序号</t>
  </si>
  <si>
    <t>福州市第二十六届运动会前期带牌</t>
  </si>
  <si>
    <t>福州市第二十六届运动会前期带分</t>
  </si>
  <si>
    <t>福州市第二十六届运动会成绩</t>
  </si>
  <si>
    <t>福州市第二十六届运动会计分</t>
  </si>
  <si>
    <t>总计分=前期带牌带分+二十六届市运会计分</t>
  </si>
  <si>
    <t>其他赛事</t>
  </si>
  <si>
    <t>对基层推荐教师奖励按照运动员名次奖金的15%予以发放</t>
  </si>
  <si>
    <t>基层推荐教师</t>
  </si>
  <si>
    <t>对输送教练员奖励按照该运动员名次奖金的30%予以发放</t>
  </si>
  <si>
    <t>输送教练员</t>
  </si>
  <si>
    <t>蹦床</t>
  </si>
  <si>
    <t>姚璎萱</t>
  </si>
  <si>
    <t>乙组女子个人第四名（0.12w）</t>
  </si>
  <si>
    <t>胡静萍</t>
  </si>
  <si>
    <t>于纳微</t>
  </si>
  <si>
    <t>黄梓城</t>
  </si>
  <si>
    <t>乙组男子个人第一名（金0.6w）</t>
  </si>
  <si>
    <t>胡镔</t>
  </si>
  <si>
    <t>余亚龙、黄奕</t>
  </si>
  <si>
    <t>击剑</t>
  </si>
  <si>
    <t>林杨冬杰</t>
  </si>
  <si>
    <t>刘玉媚</t>
  </si>
  <si>
    <t>陈家强</t>
  </si>
  <si>
    <t>刘嘉棋</t>
  </si>
  <si>
    <t>甲组女子花剑个人第二名（银0.4w）</t>
  </si>
  <si>
    <t>刘玉媚
姜钧铎</t>
  </si>
  <si>
    <t>黄鹏伟</t>
  </si>
  <si>
    <t>魏永前、郑棋杨</t>
  </si>
  <si>
    <t>柔道</t>
  </si>
  <si>
    <t>吴宗杰</t>
  </si>
  <si>
    <t>2024年福建省青少年柔道锦标赛男甲55KG第一名（0.6w）</t>
  </si>
  <si>
    <t>张开浩</t>
  </si>
  <si>
    <t>骆兴兴</t>
  </si>
  <si>
    <t>男子60KG第五名（并列分）</t>
  </si>
  <si>
    <t>林通</t>
  </si>
  <si>
    <t>武术散打</t>
  </si>
  <si>
    <t>叶宇炫</t>
  </si>
  <si>
    <t>曾建志</t>
  </si>
  <si>
    <t>跆拳道</t>
  </si>
  <si>
    <t>黄沛琳</t>
  </si>
  <si>
    <t>2024年福建省青少年跆拳道锦标赛 女子甲组63KG 第二名（0.4w）</t>
  </si>
  <si>
    <t>田俊</t>
  </si>
  <si>
    <t>黄惠美</t>
  </si>
  <si>
    <t>张瑞哲</t>
  </si>
  <si>
    <t>男甲51KG第二名（银0.4w）</t>
  </si>
  <si>
    <t>2024年福建省青少年跆拳道锦标赛(男子乙组51KG)第二名（0.4w）、
2024年福州市少年儿童跆拳道锦标赛(男子乙组 55KG)第一名（0.05w）</t>
  </si>
  <si>
    <t>卓思任</t>
  </si>
  <si>
    <t>林俊祥</t>
  </si>
  <si>
    <t>男乙45KG第一名（金0.6w）</t>
  </si>
  <si>
    <t>任岂豪</t>
  </si>
  <si>
    <t>2024 年福州市少年儿童跆拳道锦标赛(男子乙组 55KG)第二名（0.03w）</t>
  </si>
  <si>
    <t>毛兴宇</t>
  </si>
  <si>
    <t>黄泓睿</t>
  </si>
  <si>
    <t>2024 年福州市少年儿童跆拳道锦标赛(男子乙组 63KG)第二名（0.03w）</t>
  </si>
  <si>
    <t>江礼杰</t>
  </si>
  <si>
    <t>2024 年福州市少年儿童跆拳道锦标赛(男子乙组 59KG)第三名（0.02w）</t>
  </si>
  <si>
    <t>张承湘</t>
  </si>
  <si>
    <t>2024 年福州市少年儿童跆拳道锦标赛(男子丙组 48KG)第三名（0.02w）</t>
  </si>
  <si>
    <t>刘文祥</t>
  </si>
  <si>
    <t>2024 年福州市少年儿童跆拳道锦标赛(男子丙组 63+KG)第三名（0.02w）</t>
  </si>
  <si>
    <t>钟紫萱</t>
  </si>
  <si>
    <t>2024 年福州市少年儿童跆拳道锦标赛(女子丙组 42KG)第三名（0.02w）</t>
  </si>
  <si>
    <t>跆拳道（团体）</t>
  </si>
  <si>
    <t>付智航</t>
  </si>
  <si>
    <t>男丙小团体并列第五名（并列分0.06w）</t>
  </si>
  <si>
    <t>李郑涛
李美钦（0.06w×2份）</t>
  </si>
  <si>
    <t>林道政</t>
  </si>
  <si>
    <t>沈宸菥</t>
  </si>
  <si>
    <t>江林诺衡</t>
  </si>
  <si>
    <t>游博亿</t>
  </si>
  <si>
    <t>皮划艇</t>
  </si>
  <si>
    <t>郑若昂</t>
  </si>
  <si>
    <t>2024年福建省青少年皮划艇静水锦标赛 甲组 单人皮艇500m第三名0.3w、
2024年福建省青少年皮划艇静水锦标赛 甲组 双人皮艇1000m第四名0.2w、
2024年福建省青少年皮划艇静水锦标赛 甲组 双人皮艇500m第四名0.2w</t>
  </si>
  <si>
    <t>李强</t>
  </si>
  <si>
    <t>郑春来</t>
  </si>
  <si>
    <t>戴子乐</t>
  </si>
  <si>
    <t>2024年福建省青少年皮划艇静水锦标赛 丙组 单人皮艇500m第三名（0.3w）</t>
  </si>
  <si>
    <t>蔡楚裕</t>
  </si>
  <si>
    <t>阮贤明、林通</t>
  </si>
  <si>
    <t>林婷雯</t>
  </si>
  <si>
    <t>女甲单人皮艇500米第二名（银0.4w）、
女甲单人皮艇1000米第二名（银0.4w）</t>
  </si>
  <si>
    <t>2024年福建省青少年皮划艇静水锦标赛 单人皮艇500m 第一名（0.6w）、
2024年福建省青少年皮划艇静水锦标赛 单人皮艇4000m 第一名（0.6w）、
2024年福建省青少年皮划艇静水锦标赛 双人皮艇500m 第一名（0.6w）</t>
  </si>
  <si>
    <t>陈红</t>
  </si>
  <si>
    <t>陈周彬</t>
  </si>
  <si>
    <t>2024年福建省青少年皮划艇静水锦标赛 甲组 双人划艇1000m第三名（0.3w）
2024年福建省青少年皮划艇静水锦标赛 甲组 单人划艇200m第八名（0.04w）</t>
  </si>
  <si>
    <t>卢克焰</t>
  </si>
  <si>
    <t>黄旭</t>
  </si>
  <si>
    <t>江冰艳</t>
  </si>
  <si>
    <t>女甲单人皮艇500米第五名（0.08w）、
女甲单人皮艇200米第五名（0.08w）</t>
  </si>
  <si>
    <t>彭晓东</t>
  </si>
  <si>
    <t>赛艇</t>
  </si>
  <si>
    <t>吴家树</t>
  </si>
  <si>
    <t>2024年福建省青少年赛艇锦标赛 甲组 公开级双人单桨2000m 第四名（0.2w）</t>
  </si>
  <si>
    <t>关新</t>
  </si>
  <si>
    <t>邓豪</t>
  </si>
  <si>
    <t>郑家杰</t>
  </si>
  <si>
    <t>许奕钒</t>
  </si>
  <si>
    <t>雷炎彬</t>
  </si>
  <si>
    <t>甲组男子轻量级单人双桨2000米第一名（金0.6w）、
甲组男子轻量级测功仪2000米第二名（银0.4w）</t>
  </si>
  <si>
    <t>2024年福建省青少年赛艇锦标赛 乙组 轻量级双人双桨2000m 第三名（0.3w）</t>
  </si>
  <si>
    <t>郑靖</t>
  </si>
  <si>
    <t>帆板</t>
  </si>
  <si>
    <t>郑宏涛</t>
  </si>
  <si>
    <t>许学</t>
  </si>
  <si>
    <t>郑冬琳</t>
  </si>
  <si>
    <t>兰伟鹏</t>
  </si>
  <si>
    <t>帆船</t>
  </si>
  <si>
    <t>朱廷隆</t>
  </si>
  <si>
    <t>庄学海</t>
  </si>
  <si>
    <t>谢若楠</t>
  </si>
  <si>
    <t>游秋楠</t>
  </si>
  <si>
    <t>围棋</t>
  </si>
  <si>
    <t>胡哲博</t>
  </si>
  <si>
    <t>甲组男子个人第三名（铜0.3w）</t>
  </si>
  <si>
    <t>于浩</t>
  </si>
  <si>
    <t>游景媛</t>
  </si>
  <si>
    <t>甲组女子个人第六名（0.04w）</t>
  </si>
  <si>
    <t>谢若雯</t>
  </si>
  <si>
    <t>乙组女子个人第六名（0.04w）</t>
  </si>
  <si>
    <t>象棋</t>
  </si>
  <si>
    <t>吴睿洋</t>
  </si>
  <si>
    <t>郑立奋</t>
  </si>
  <si>
    <t>跳水</t>
  </si>
  <si>
    <t>杨郅轩</t>
  </si>
  <si>
    <t>男子乙组1米板第四名（0.12w）</t>
  </si>
  <si>
    <t>唐兆伟</t>
  </si>
  <si>
    <t>俞承明</t>
  </si>
  <si>
    <t>男子丙组1米板第二名（银0.4w）、
男子丙组5米板台第二名（银0.4w）</t>
  </si>
  <si>
    <t>俞承亮</t>
  </si>
  <si>
    <t>男子丙组1米板第三名（铜0.3w）、
男子丙组5米板台第三名（铜0.3w）</t>
  </si>
  <si>
    <t>吴宸颜</t>
  </si>
  <si>
    <t>男子丙组1米板第四名（0.12w）、
男子丙组5米板台第四名（0.12w）</t>
  </si>
  <si>
    <t>高睿熙</t>
  </si>
  <si>
    <t>男子丙组1米板第六名（0.04w）、
男子丙组5米板台第五名（0.08w）</t>
  </si>
  <si>
    <t>跳水（团体）</t>
  </si>
  <si>
    <t>王荣晟</t>
  </si>
  <si>
    <t>男子丙组跳板、
跳台团体第一名（金0.6w）</t>
  </si>
  <si>
    <t>唐兆伟
黄惠美
（0.6w×2份）</t>
  </si>
  <si>
    <t>薛阳</t>
  </si>
  <si>
    <t>篮球（主力）</t>
  </si>
  <si>
    <t>于知宏</t>
  </si>
  <si>
    <t>男子乙组第五名：4分×4倍（0.64w）</t>
  </si>
  <si>
    <t>陈家强（0.64w×3份）</t>
  </si>
  <si>
    <t>陈嘉禾</t>
  </si>
  <si>
    <t>阮晨阳</t>
  </si>
  <si>
    <t>范琪哲</t>
  </si>
  <si>
    <t>黄龚宁</t>
  </si>
  <si>
    <t>郑烨</t>
  </si>
  <si>
    <t>陈思杰</t>
  </si>
  <si>
    <t>篮球</t>
  </si>
  <si>
    <t>陈宥熙</t>
  </si>
  <si>
    <t>陈彦朗</t>
  </si>
  <si>
    <t>林毅辰</t>
  </si>
  <si>
    <t>田径</t>
  </si>
  <si>
    <t>周存凯</t>
  </si>
  <si>
    <t>男甲100米第四名（0.2w）</t>
  </si>
  <si>
    <t>许家兴</t>
  </si>
  <si>
    <t>阮君壮</t>
  </si>
  <si>
    <t>男甲跳高第八名（0.04w）</t>
  </si>
  <si>
    <t>颜梓菱</t>
  </si>
  <si>
    <t>女甲100米第五名（0.16w）</t>
  </si>
  <si>
    <t>黄志恒</t>
  </si>
  <si>
    <t>雷佳欣</t>
  </si>
  <si>
    <t>女甲跳远第八名（0.04w）</t>
  </si>
  <si>
    <t>闫卓</t>
  </si>
  <si>
    <t>女甲标枪第八名（0.04w）</t>
  </si>
  <si>
    <t>肖立标</t>
  </si>
  <si>
    <t>男乙400米第五名（0.16w）</t>
  </si>
  <si>
    <t>黄胡凯俊</t>
  </si>
  <si>
    <t>男乙800米第七名（0.08w）、
男乙1500米第四名（0.2w）</t>
  </si>
  <si>
    <t>陈伟玲</t>
  </si>
  <si>
    <t>男乙800米第八名（0.04w）、
男乙1500米第七名（0.08w）</t>
  </si>
  <si>
    <t>雷矅著</t>
  </si>
  <si>
    <t>男乙跳高第八名（0.04w）</t>
  </si>
  <si>
    <t>何静渝</t>
  </si>
  <si>
    <t>女乙800米第一名（金0.6w）、
女乙1500米第一名（金0.6w）</t>
  </si>
  <si>
    <t>张智文</t>
  </si>
  <si>
    <t>男丙标枪第七名（0.08w）</t>
  </si>
  <si>
    <t>郑安琪</t>
  </si>
  <si>
    <t>女丁跳高第三名（铜0.3w）</t>
  </si>
  <si>
    <t>田径（团体）</t>
  </si>
  <si>
    <t>李俊翔</t>
  </si>
  <si>
    <t>男甲4×100米接力第六名（0.12w）</t>
  </si>
  <si>
    <t>许家兴
黄志恒
（0.12w×2份）</t>
  </si>
  <si>
    <t>吴宇正</t>
  </si>
  <si>
    <t>雷秀锦</t>
  </si>
  <si>
    <t>女甲4×100米接力第六名（0.12w）</t>
  </si>
  <si>
    <t>缪柔棋</t>
  </si>
  <si>
    <t>林雨馨</t>
  </si>
  <si>
    <t>陈璐楠</t>
  </si>
  <si>
    <t>2024年全国青年帆船冠军赛(49er级&amp;49erFX级) 女子49erFX级U21组长距离赛 第四名（0.1w×5分档=0.5w）、
2024年全国帆船冠军赛(49erx49erFX&amp;诺卡拉17级 女子49erFX级U23组长距离赛第七名（0.1w×2分档=0.2w）</t>
  </si>
  <si>
    <t>魏永前、毛兴宇</t>
  </si>
  <si>
    <t>激流回旋</t>
  </si>
  <si>
    <t>叶诗洋</t>
  </si>
  <si>
    <t>银牌1枚</t>
  </si>
  <si>
    <t xml:space="preserve">备注：2023年省运年度赛激流回旋男子甲组个人第二名（计入市运会银牌1枚、分数7分）（0.4w）
</t>
  </si>
  <si>
    <t>李宫特</t>
  </si>
  <si>
    <t>张宇晨</t>
  </si>
  <si>
    <t>银牌0.5枚</t>
  </si>
  <si>
    <t>备注：2023年省运年度赛激流回旋男子乙组团体第二名（计入市运会银牌0.5枚、分数3.5分）（0.4w×0.5枚=0.2w）</t>
  </si>
  <si>
    <t>2024年福建省青少年皮划艇激流回旋锦标赛 乙组 单人皮艇团体 第四名（0.04w×5分档=0.2w）</t>
  </si>
  <si>
    <t>罗源输送至省体工队</t>
  </si>
  <si>
    <t>黄小炜</t>
  </si>
  <si>
    <t>备注：五、各县(市)区于 2021 年 1 月1 日至 2024 年 6 月 30 日输送到省体工队等优秀运动队的在训运动员(以报调通知为准)，每输送1 名按18 分计入各县(市)区团体总分。</t>
  </si>
  <si>
    <t>输送教练
魏永前</t>
  </si>
  <si>
    <t>张祯乐</t>
  </si>
  <si>
    <t xml:space="preserve">许俊端 </t>
  </si>
  <si>
    <t xml:space="preserve">2024年巴黎残奥会 盲人足球 第五名（1.5w×4分档=6w）
注：福建省残疾人联合会 福建省财政厅 福建省体育局关于印发《福建省残疾人体育运动员教练员奖金奖励办法》的通知 </t>
  </si>
  <si>
    <t>小轮车</t>
  </si>
  <si>
    <t>2024年全国自由式小轮车锦标赛暨2024年全国青少年自由式小轮车锦标赛(精英男子组）第五名（0.1w×4分档=0.4w）</t>
  </si>
  <si>
    <t>李建平</t>
  </si>
  <si>
    <t>许俊端</t>
  </si>
  <si>
    <t>2024年全国田径大奖赛(第5站)男子标枪第一名（1.2w）
注：根据罗源县文化体育和旅游局2025年第十次党组会议通过——关于“全国田径大奖赛”的奖励标准，参照《全国田径赛事管理办法》第七条规定的对应“II级赛事”，适合《罗源县体育竞赛奖励办法》（罗文体规〔2023〕1号）的奖励标准第六档来进行奖励金发放。</t>
  </si>
  <si>
    <t>林东</t>
  </si>
  <si>
    <t>黄耀玲</t>
  </si>
  <si>
    <t>附件2.2</t>
  </si>
  <si>
    <t>2024年市运会群众组竞赛奖励金</t>
  </si>
  <si>
    <t>运动员姓名</t>
  </si>
  <si>
    <t>运动员奖励（单位：元）</t>
  </si>
  <si>
    <t>教练员姓名</t>
  </si>
  <si>
    <t>教练员奖励（单位：元）</t>
  </si>
  <si>
    <t>备注</t>
  </si>
  <si>
    <t>笼式足球</t>
  </si>
  <si>
    <t>黄映华</t>
  </si>
  <si>
    <t xml:space="preserve">第一名（金0.6w）
</t>
  </si>
  <si>
    <t>陈硕（0.6w×3份）</t>
  </si>
  <si>
    <t>金牌</t>
  </si>
  <si>
    <t>郑新辉</t>
  </si>
  <si>
    <t>吴英灯</t>
  </si>
  <si>
    <t>姚威</t>
  </si>
  <si>
    <t>陈竟辉</t>
  </si>
  <si>
    <t>叶忠强</t>
  </si>
  <si>
    <t>黄奕</t>
  </si>
  <si>
    <t>郑宇航</t>
  </si>
  <si>
    <t>黄恒</t>
  </si>
  <si>
    <t>方寅寅</t>
  </si>
  <si>
    <t>林武</t>
  </si>
  <si>
    <t>郭斌斌</t>
  </si>
  <si>
    <t>黄恒宾</t>
  </si>
  <si>
    <t>阮光伟</t>
  </si>
  <si>
    <t>谢清云</t>
  </si>
  <si>
    <t>黄朝光</t>
  </si>
  <si>
    <t>第五名（0.04w×4分档）</t>
  </si>
  <si>
    <t>王勤</t>
  </si>
  <si>
    <t>4分</t>
  </si>
  <si>
    <t>气排球甲组</t>
  </si>
  <si>
    <t>林旭</t>
  </si>
  <si>
    <t>黄晓杰（0.16w×2份）</t>
  </si>
  <si>
    <t>罗建彬</t>
  </si>
  <si>
    <t>林武武</t>
  </si>
  <si>
    <t>董期生</t>
  </si>
  <si>
    <t>杨爱兴</t>
  </si>
  <si>
    <t>气排球乙组</t>
  </si>
  <si>
    <t>第六名（0.04w×3分档）</t>
  </si>
  <si>
    <t>黄云飞（0.12w×2份）</t>
  </si>
  <si>
    <t>3分</t>
  </si>
  <si>
    <t>叶存良</t>
  </si>
  <si>
    <t>连涛</t>
  </si>
  <si>
    <t>林炳清</t>
  </si>
  <si>
    <t>黄罗文</t>
  </si>
  <si>
    <t>三对三篮球</t>
  </si>
  <si>
    <t>张杳鑫</t>
  </si>
  <si>
    <t>第三名（铜0.3w）</t>
  </si>
  <si>
    <t>夏威（0.3w×2份）</t>
  </si>
  <si>
    <t>铜牌</t>
  </si>
  <si>
    <t>陈唯威</t>
  </si>
  <si>
    <t>吴君杰</t>
  </si>
  <si>
    <t>曾锦辉</t>
  </si>
  <si>
    <t>定向越野团体</t>
  </si>
  <si>
    <t>章飚</t>
  </si>
  <si>
    <t>第七名（0.04w×2分档）</t>
  </si>
  <si>
    <t>陈照（0.08w×2份）</t>
  </si>
  <si>
    <t>2分</t>
  </si>
  <si>
    <t>张文锴</t>
  </si>
  <si>
    <t>雷明珠</t>
  </si>
  <si>
    <t>欧月英</t>
  </si>
  <si>
    <t>百米定向越野成年女子组</t>
  </si>
  <si>
    <t>陈照</t>
  </si>
  <si>
    <t>羽毛球（群众组）A组</t>
  </si>
  <si>
    <t>谢伟</t>
  </si>
  <si>
    <t>康明新</t>
  </si>
  <si>
    <t>羽毛球（群众组）C组女子双打</t>
  </si>
  <si>
    <t>范雪艳</t>
  </si>
  <si>
    <t>第二名（银0.4w）</t>
  </si>
  <si>
    <t>银牌</t>
  </si>
  <si>
    <t>赵庄训</t>
  </si>
  <si>
    <t>乒乓球</t>
  </si>
  <si>
    <t>黄志恒（0.16w×2份）</t>
  </si>
  <si>
    <t>陈立根</t>
  </si>
  <si>
    <t>郑裕平</t>
  </si>
  <si>
    <t>叶奋婷</t>
  </si>
  <si>
    <t>阮华瑶</t>
  </si>
  <si>
    <t>林月英</t>
  </si>
  <si>
    <t>黄杏娟</t>
  </si>
  <si>
    <t xml:space="preserve">                  合计（元）：</t>
  </si>
  <si>
    <t>附件2.3</t>
  </si>
  <si>
    <t>至2024年度教练员后备人才输送奖励金</t>
  </si>
  <si>
    <t>运动员</t>
  </si>
  <si>
    <t>基层输送教练员
【入选市级以上体校(含体工队、水上中心)】</t>
  </si>
  <si>
    <t>奖励金额（元）
（每输送一名运动员奖励 0.03万元）</t>
  </si>
  <si>
    <t>基层输送教练员
（入选县少体校）</t>
  </si>
  <si>
    <t>奖励金额（元）
（每输送一名运动员奖励0.02万元）</t>
  </si>
  <si>
    <t>黄  旭</t>
  </si>
  <si>
    <t>黄伟翔</t>
  </si>
  <si>
    <t>黄莉淇</t>
  </si>
  <si>
    <t>黄招良</t>
  </si>
  <si>
    <t>汪俊哲</t>
  </si>
  <si>
    <t>许志远</t>
  </si>
  <si>
    <t>李昊铭</t>
  </si>
  <si>
    <t>黄恩烨</t>
  </si>
  <si>
    <t>高银利</t>
  </si>
  <si>
    <t>黄欣妍</t>
  </si>
  <si>
    <t>陈家金</t>
  </si>
  <si>
    <t>共计（元）:</t>
  </si>
  <si>
    <t>附件3</t>
  </si>
  <si>
    <r>
      <rPr>
        <b/>
        <sz val="18"/>
        <color theme="1"/>
        <rFont val="Microsoft YaHei"/>
        <charset val="134"/>
      </rPr>
      <t xml:space="preserve">                              基层推荐教师（教练）认定表
</t>
    </r>
    <r>
      <rPr>
        <b/>
        <sz val="12"/>
        <color theme="1"/>
        <rFont val="Microsoft YaHei"/>
        <charset val="134"/>
      </rPr>
      <t>盖章：</t>
    </r>
  </si>
  <si>
    <t>输送接收单位</t>
  </si>
  <si>
    <t>推荐教师</t>
  </si>
  <si>
    <t>推荐教师单位</t>
  </si>
  <si>
    <t>福州市体育运动学校</t>
  </si>
  <si>
    <t>滨海实验小学</t>
  </si>
  <si>
    <t>林杨
冬杰</t>
  </si>
  <si>
    <t>罗源县教师进修学校附属小学</t>
  </si>
  <si>
    <t>福州三中罗源滨海学校</t>
  </si>
  <si>
    <t>兰志鑫</t>
  </si>
  <si>
    <t>黄文武</t>
  </si>
  <si>
    <t>福州民族中学</t>
  </si>
  <si>
    <t>福州市体育工作大队</t>
  </si>
  <si>
    <t>罗源县第二附属小学</t>
  </si>
  <si>
    <t>福州市水上项目管理中心</t>
  </si>
  <si>
    <t>罗源县第三中学</t>
  </si>
  <si>
    <t>罗源县第三实验小学</t>
  </si>
  <si>
    <t>罗源县牛坑小学</t>
  </si>
  <si>
    <t>罗源县碧里中学</t>
  </si>
  <si>
    <t>福州三中罗源校区</t>
  </si>
  <si>
    <t>福州市第三中学校罗源校区</t>
  </si>
  <si>
    <t>罗源第一中学</t>
  </si>
  <si>
    <t>省围棋协会</t>
  </si>
  <si>
    <t>罗源县实验幼儿园</t>
  </si>
  <si>
    <t>福建省残联</t>
  </si>
  <si>
    <t>武术套路</t>
  </si>
  <si>
    <t>肖俊宝</t>
  </si>
  <si>
    <t>范立璟</t>
  </si>
  <si>
    <t>罗源县凤山小学</t>
  </si>
  <si>
    <t>福州市体工队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</si>
</sst>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5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1"/>
      <name val="Microsoft YaHei"/>
      <charset val="134"/>
    </font>
    <font>
      <b/>
      <sz val="12"/>
      <color theme="1"/>
      <name val="Microsoft YaHei"/>
      <charset val="134"/>
    </font>
    <font>
      <sz val="11"/>
      <color theme="1"/>
      <name val="Microsoft YaHei"/>
      <charset val="134"/>
    </font>
    <font>
      <sz val="11"/>
      <name val="Microsoft YaHei"/>
      <charset val="134"/>
    </font>
    <font>
      <sz val="11"/>
      <color indexed="8"/>
      <name val="Microsoft YaHei"/>
      <charset val="134"/>
    </font>
    <font>
      <b/>
      <sz val="16"/>
      <color theme="1"/>
      <name val="仿宋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b/>
      <sz val="16"/>
      <color theme="1"/>
      <name val="Microsoft YaHei"/>
      <charset val="134"/>
    </font>
    <font>
      <b/>
      <sz val="10"/>
      <color theme="1"/>
      <name val="Microsoft YaHei"/>
      <charset val="134"/>
    </font>
    <font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仿宋"/>
      <charset val="134"/>
    </font>
    <font>
      <b/>
      <sz val="20"/>
      <color theme="1"/>
      <name val="Microsoft YaHei"/>
      <charset val="134"/>
    </font>
    <font>
      <sz val="14"/>
      <color rgb="FF000000"/>
      <name val="宋体"/>
      <charset val="134"/>
      <scheme val="minor"/>
    </font>
    <font>
      <sz val="10"/>
      <color rgb="FF000000"/>
      <name val="Microsoft YaHei"/>
      <charset val="134"/>
    </font>
    <font>
      <b/>
      <sz val="10"/>
      <color rgb="FF000000"/>
      <name val="Microsoft YaHei"/>
      <charset val="134"/>
    </font>
    <font>
      <b/>
      <u/>
      <sz val="10"/>
      <color rgb="FF000000"/>
      <name val="Microsoft YaHei"/>
      <charset val="134"/>
    </font>
    <font>
      <b/>
      <u/>
      <sz val="10"/>
      <color theme="1"/>
      <name val="Microsoft YaHei"/>
      <charset val="134"/>
    </font>
    <font>
      <sz val="10"/>
      <name val="Microsoft YaHei"/>
      <charset val="134"/>
    </font>
    <font>
      <sz val="10"/>
      <color indexed="8"/>
      <name val="Microsoft YaHei"/>
      <charset val="134"/>
    </font>
    <font>
      <b/>
      <sz val="10"/>
      <name val="Microsoft YaHei"/>
      <charset val="134"/>
    </font>
    <font>
      <b/>
      <u/>
      <sz val="10"/>
      <name val="Microsoft YaHei"/>
      <charset val="134"/>
    </font>
    <font>
      <b/>
      <sz val="8"/>
      <color theme="1"/>
      <name val="Microsoft YaHei"/>
      <charset val="134"/>
    </font>
    <font>
      <sz val="9"/>
      <color theme="1"/>
      <name val="Microsoft YaHei"/>
      <charset val="134"/>
    </font>
    <font>
      <sz val="6"/>
      <color theme="1"/>
      <name val="Microsoft YaHei"/>
      <charset val="134"/>
    </font>
    <font>
      <u/>
      <sz val="10"/>
      <color theme="1"/>
      <name val="Microsoft YaHei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6"/>
      <name val="仿宋"/>
      <charset val="134"/>
    </font>
    <font>
      <b/>
      <sz val="16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4" borderId="45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46" applyNumberFormat="0" applyFill="0" applyAlignment="0" applyProtection="0">
      <alignment vertical="center"/>
    </xf>
    <xf numFmtId="0" fontId="41" fillId="0" borderId="46" applyNumberFormat="0" applyFill="0" applyAlignment="0" applyProtection="0">
      <alignment vertical="center"/>
    </xf>
    <xf numFmtId="0" fontId="42" fillId="0" borderId="47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5" borderId="48" applyNumberFormat="0" applyAlignment="0" applyProtection="0">
      <alignment vertical="center"/>
    </xf>
    <xf numFmtId="0" fontId="44" fillId="6" borderId="49" applyNumberFormat="0" applyAlignment="0" applyProtection="0">
      <alignment vertical="center"/>
    </xf>
    <xf numFmtId="0" fontId="45" fillId="6" borderId="48" applyNumberFormat="0" applyAlignment="0" applyProtection="0">
      <alignment vertical="center"/>
    </xf>
    <xf numFmtId="0" fontId="46" fillId="7" borderId="50" applyNumberFormat="0" applyAlignment="0" applyProtection="0">
      <alignment vertical="center"/>
    </xf>
    <xf numFmtId="0" fontId="47" fillId="0" borderId="51" applyNumberFormat="0" applyFill="0" applyAlignment="0" applyProtection="0">
      <alignment vertical="center"/>
    </xf>
    <xf numFmtId="0" fontId="48" fillId="0" borderId="52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</cellStyleXfs>
  <cellXfs count="2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14" fillId="3" borderId="0" xfId="0" applyFont="1" applyFill="1" applyAlignment="1">
      <alignment vertical="center" wrapText="1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left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4" fillId="0" borderId="35" xfId="0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left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left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35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27" fillId="0" borderId="9" xfId="0" applyFont="1" applyFill="1" applyBorder="1" applyAlignment="1">
      <alignment horizontal="left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38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2" fillId="0" borderId="35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35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vertical="center" wrapText="1"/>
    </xf>
    <xf numFmtId="0" fontId="11" fillId="0" borderId="35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28" fillId="0" borderId="4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left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1" fillId="0" borderId="4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35" xfId="0" applyFont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38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2" fillId="0" borderId="14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0" fillId="0" borderId="35" xfId="0" applyFont="1" applyFill="1" applyBorder="1" applyAlignment="1">
      <alignment horizontal="center" vertical="center" wrapText="1"/>
    </xf>
    <xf numFmtId="0" fontId="30" fillId="0" borderId="38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22" fillId="0" borderId="44" xfId="0" applyFont="1" applyFill="1" applyBorder="1" applyAlignment="1">
      <alignment horizontal="center" vertical="center" wrapText="1"/>
    </xf>
    <xf numFmtId="0" fontId="9" fillId="0" borderId="4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8"/>
  <sheetViews>
    <sheetView tabSelected="1" workbookViewId="0">
      <selection activeCell="F7" sqref="F7"/>
    </sheetView>
  </sheetViews>
  <sheetFormatPr defaultColWidth="9" defaultRowHeight="13.5" outlineLevelRow="7"/>
  <sheetData>
    <row r="1" ht="22.5" spans="2:12">
      <c r="B1" s="214" t="s">
        <v>0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2" ht="22.5" spans="2:12">
      <c r="B2" s="214"/>
      <c r="C2" s="215"/>
      <c r="D2" s="215"/>
      <c r="E2" s="215"/>
      <c r="F2" s="215"/>
      <c r="G2" s="215"/>
      <c r="H2" s="215"/>
      <c r="I2" s="215"/>
      <c r="J2" s="215"/>
      <c r="K2" s="215"/>
      <c r="L2" s="215"/>
    </row>
    <row r="3" spans="2:12">
      <c r="B3" s="215" t="s">
        <v>1</v>
      </c>
      <c r="C3" s="215"/>
      <c r="D3" s="215"/>
      <c r="E3" s="215"/>
      <c r="F3" s="215"/>
      <c r="G3" s="215"/>
      <c r="H3" s="215"/>
      <c r="I3" s="215"/>
      <c r="J3" s="215"/>
      <c r="K3" s="215"/>
      <c r="L3" s="215"/>
    </row>
    <row r="4" ht="14.25" spans="2:12"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</row>
    <row r="5" ht="15" spans="2:12">
      <c r="B5" s="216" t="s">
        <v>2</v>
      </c>
      <c r="C5" s="92" t="s">
        <v>3</v>
      </c>
      <c r="D5" s="92" t="s">
        <v>4</v>
      </c>
      <c r="E5" s="92" t="s">
        <v>5</v>
      </c>
      <c r="F5" s="92" t="s">
        <v>6</v>
      </c>
      <c r="G5" s="92" t="s">
        <v>7</v>
      </c>
      <c r="H5" s="92" t="s">
        <v>8</v>
      </c>
      <c r="I5" s="92" t="s">
        <v>9</v>
      </c>
      <c r="J5" s="92"/>
      <c r="K5" s="92"/>
      <c r="L5" s="135"/>
    </row>
    <row r="6" ht="95" customHeight="1" spans="2:12">
      <c r="B6" s="217"/>
      <c r="C6" s="91"/>
      <c r="D6" s="91"/>
      <c r="E6" s="91"/>
      <c r="F6" s="91"/>
      <c r="G6" s="91"/>
      <c r="H6" s="91"/>
      <c r="I6" s="91" t="s">
        <v>10</v>
      </c>
      <c r="J6" s="91" t="s">
        <v>11</v>
      </c>
      <c r="K6" s="91" t="s">
        <v>12</v>
      </c>
      <c r="L6" s="138" t="s">
        <v>13</v>
      </c>
    </row>
    <row r="7" ht="120" customHeight="1" spans="2:12">
      <c r="B7" s="218" t="s">
        <v>14</v>
      </c>
      <c r="C7" s="200" t="s">
        <v>15</v>
      </c>
      <c r="D7" s="144" t="s">
        <v>16</v>
      </c>
      <c r="E7" s="200">
        <v>200000</v>
      </c>
      <c r="F7" s="200">
        <v>200000</v>
      </c>
      <c r="G7" s="200" t="s">
        <v>17</v>
      </c>
      <c r="H7" s="200">
        <f>SUM(E7*0.2)</f>
        <v>40000</v>
      </c>
      <c r="I7" s="200">
        <f>SUM(H7*0.4)</f>
        <v>16000</v>
      </c>
      <c r="J7" s="200" t="s">
        <v>18</v>
      </c>
      <c r="K7" s="200">
        <f>SUM(H7*0.6)</f>
        <v>24000</v>
      </c>
      <c r="L7" s="200" t="s">
        <v>19</v>
      </c>
    </row>
    <row r="8" ht="16.5" spans="2:12">
      <c r="B8" s="192" t="s">
        <v>20</v>
      </c>
      <c r="C8" s="219"/>
      <c r="D8" s="219"/>
      <c r="E8" s="220">
        <f>SUM(E7:E7,F7:F7,H7:H7)</f>
        <v>440000</v>
      </c>
      <c r="F8" s="220"/>
      <c r="G8" s="220"/>
      <c r="H8" s="220"/>
      <c r="I8" s="220"/>
      <c r="J8" s="220"/>
      <c r="K8" s="220"/>
      <c r="L8" s="178"/>
    </row>
  </sheetData>
  <mergeCells count="12">
    <mergeCell ref="I5:L5"/>
    <mergeCell ref="B8:D8"/>
    <mergeCell ref="E8:L8"/>
    <mergeCell ref="B1:B2"/>
    <mergeCell ref="B5:B6"/>
    <mergeCell ref="C5:C6"/>
    <mergeCell ref="D5:D6"/>
    <mergeCell ref="E5:E6"/>
    <mergeCell ref="F5:F6"/>
    <mergeCell ref="G5:G6"/>
    <mergeCell ref="H5:H6"/>
    <mergeCell ref="B3:L4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R140"/>
  <sheetViews>
    <sheetView zoomScale="85" zoomScaleNormal="85" workbookViewId="0">
      <pane ySplit="8" topLeftCell="A93" activePane="bottomLeft" state="frozen"/>
      <selection/>
      <selection pane="bottomLeft" activeCell="K1" sqref="K$1:K$1048576"/>
    </sheetView>
  </sheetViews>
  <sheetFormatPr defaultColWidth="9" defaultRowHeight="20.25"/>
  <cols>
    <col min="1" max="1" width="5.29166666666667" style="79" customWidth="1"/>
    <col min="2" max="2" width="15.0083333333333" style="81" customWidth="1"/>
    <col min="3" max="3" width="11.675" style="81" customWidth="1"/>
    <col min="4" max="4" width="6.875" style="82" customWidth="1"/>
    <col min="5" max="5" width="9.34166666666667" style="83" customWidth="1"/>
    <col min="6" max="6" width="31" style="82" customWidth="1"/>
    <col min="7" max="7" width="7.81666666666667" style="82" customWidth="1"/>
    <col min="8" max="8" width="8.08333333333333" style="82" customWidth="1"/>
    <col min="9" max="9" width="52.25" style="84" customWidth="1"/>
    <col min="10" max="11" width="10.0083333333333" style="82" customWidth="1"/>
    <col min="12" max="12" width="10.0083333333333" style="85" customWidth="1"/>
    <col min="13" max="13" width="18.75" style="82" customWidth="1"/>
    <col min="14" max="14" width="12.3416666666667" style="81" customWidth="1"/>
    <col min="15" max="15" width="19.5" style="81" customWidth="1"/>
    <col min="16" max="16" width="16.675" style="81" customWidth="1"/>
    <col min="17" max="17" width="9" style="79"/>
    <col min="18" max="18" width="9.375" style="79"/>
    <col min="19" max="16384" width="9" style="79"/>
  </cols>
  <sheetData>
    <row r="1" ht="28.5" customHeight="1" spans="2:16">
      <c r="B1" s="86" t="s">
        <v>21</v>
      </c>
      <c r="C1" s="37"/>
      <c r="D1" s="87"/>
      <c r="E1" s="87"/>
      <c r="F1" s="87"/>
      <c r="G1" s="87"/>
      <c r="H1" s="87"/>
      <c r="I1" s="132"/>
      <c r="J1" s="87"/>
      <c r="K1" s="87"/>
      <c r="L1" s="87"/>
      <c r="M1" s="87"/>
      <c r="N1" s="37"/>
      <c r="O1" s="37"/>
      <c r="P1" s="37"/>
    </row>
    <row r="2" ht="15" customHeight="1" spans="2:16">
      <c r="B2" s="88" t="s">
        <v>22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ht="15" customHeight="1" spans="2:16"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</row>
    <row r="4" ht="15" customHeight="1" spans="2:16">
      <c r="B4" s="88" t="s">
        <v>23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</row>
    <row r="5" ht="15" customHeight="1" spans="2:16"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</row>
    <row r="6" ht="37" customHeight="1" spans="2:16">
      <c r="B6" s="89" t="s">
        <v>24</v>
      </c>
      <c r="C6" s="89"/>
      <c r="D6" s="89"/>
      <c r="E6" s="90"/>
      <c r="F6" s="89"/>
      <c r="G6" s="89"/>
      <c r="H6" s="89"/>
      <c r="I6" s="133"/>
      <c r="J6" s="89"/>
      <c r="K6" s="89"/>
      <c r="L6" s="89"/>
      <c r="M6" s="89"/>
      <c r="N6" s="89"/>
      <c r="O6" s="89"/>
      <c r="P6" s="89"/>
    </row>
    <row r="7" s="78" customFormat="1" ht="39" customHeight="1" spans="1:16">
      <c r="A7" s="91" t="s">
        <v>25</v>
      </c>
      <c r="B7" s="92" t="s">
        <v>2</v>
      </c>
      <c r="C7" s="92" t="s">
        <v>3</v>
      </c>
      <c r="D7" s="92" t="s">
        <v>26</v>
      </c>
      <c r="E7" s="93" t="s">
        <v>27</v>
      </c>
      <c r="F7" s="94" t="s">
        <v>28</v>
      </c>
      <c r="G7" s="94" t="s">
        <v>29</v>
      </c>
      <c r="H7" s="95" t="s">
        <v>30</v>
      </c>
      <c r="I7" s="134" t="s">
        <v>31</v>
      </c>
      <c r="J7" s="135" t="s">
        <v>5</v>
      </c>
      <c r="K7" s="92" t="s">
        <v>6</v>
      </c>
      <c r="L7" s="135" t="s">
        <v>7</v>
      </c>
      <c r="M7" s="136" t="s">
        <v>9</v>
      </c>
      <c r="N7" s="136"/>
      <c r="O7" s="136"/>
      <c r="P7" s="136"/>
    </row>
    <row r="8" s="78" customFormat="1" ht="57" customHeight="1" spans="1:16">
      <c r="A8" s="91"/>
      <c r="B8" s="91"/>
      <c r="C8" s="91"/>
      <c r="D8" s="91"/>
      <c r="E8" s="96"/>
      <c r="F8" s="97"/>
      <c r="G8" s="97"/>
      <c r="H8" s="98"/>
      <c r="I8" s="137"/>
      <c r="J8" s="138"/>
      <c r="K8" s="91"/>
      <c r="L8" s="138"/>
      <c r="M8" s="139" t="s">
        <v>32</v>
      </c>
      <c r="N8" s="135" t="s">
        <v>33</v>
      </c>
      <c r="O8" s="139" t="s">
        <v>34</v>
      </c>
      <c r="P8" s="135" t="s">
        <v>35</v>
      </c>
    </row>
    <row r="9" ht="22.5" customHeight="1" spans="1:16">
      <c r="A9" s="99">
        <v>1</v>
      </c>
      <c r="B9" s="100" t="s">
        <v>36</v>
      </c>
      <c r="C9" s="100" t="s">
        <v>37</v>
      </c>
      <c r="D9" s="101"/>
      <c r="E9" s="102">
        <v>0.6</v>
      </c>
      <c r="F9" s="103" t="s">
        <v>38</v>
      </c>
      <c r="G9" s="102">
        <v>3</v>
      </c>
      <c r="H9" s="104">
        <f>E9+G9</f>
        <v>3.6</v>
      </c>
      <c r="I9" s="140"/>
      <c r="J9" s="104">
        <v>1440</v>
      </c>
      <c r="K9" s="100">
        <v>1440</v>
      </c>
      <c r="L9" s="141" t="s">
        <v>39</v>
      </c>
      <c r="M9" s="100">
        <f>SUM(J9*0.15)</f>
        <v>216</v>
      </c>
      <c r="N9" s="104" t="s">
        <v>40</v>
      </c>
      <c r="O9" s="100">
        <f>SUM(J9*0.3)</f>
        <v>432</v>
      </c>
      <c r="P9" s="104" t="s">
        <v>19</v>
      </c>
    </row>
    <row r="10" ht="22.5" customHeight="1" spans="1:16">
      <c r="A10" s="99">
        <v>2</v>
      </c>
      <c r="B10" s="100" t="s">
        <v>36</v>
      </c>
      <c r="C10" s="100" t="s">
        <v>41</v>
      </c>
      <c r="D10" s="101"/>
      <c r="E10" s="102">
        <v>8.2</v>
      </c>
      <c r="F10" s="103" t="s">
        <v>42</v>
      </c>
      <c r="G10" s="101">
        <v>7</v>
      </c>
      <c r="H10" s="104">
        <f>E10+G10</f>
        <v>15.2</v>
      </c>
      <c r="I10" s="140"/>
      <c r="J10" s="104">
        <v>9280</v>
      </c>
      <c r="K10" s="100">
        <v>9280</v>
      </c>
      <c r="L10" s="141" t="s">
        <v>43</v>
      </c>
      <c r="M10" s="100">
        <f>SUM(J10*0.15)</f>
        <v>1392</v>
      </c>
      <c r="N10" s="104" t="s">
        <v>44</v>
      </c>
      <c r="O10" s="100">
        <f>SUM(J10*0.3)</f>
        <v>2784</v>
      </c>
      <c r="P10" s="104" t="s">
        <v>19</v>
      </c>
    </row>
    <row r="11" ht="39" customHeight="1" spans="1:16">
      <c r="A11" s="105">
        <v>3</v>
      </c>
      <c r="B11" s="27" t="s">
        <v>45</v>
      </c>
      <c r="C11" s="27" t="s">
        <v>46</v>
      </c>
      <c r="D11" s="106"/>
      <c r="E11" s="107">
        <v>0.6</v>
      </c>
      <c r="F11" s="108"/>
      <c r="G11" s="106"/>
      <c r="H11" s="46">
        <f>E11+G11</f>
        <v>0.6</v>
      </c>
      <c r="I11" s="142"/>
      <c r="J11" s="46">
        <v>240</v>
      </c>
      <c r="K11" s="27">
        <v>240</v>
      </c>
      <c r="L11" s="46" t="s">
        <v>47</v>
      </c>
      <c r="M11" s="115">
        <f>SUM(J11*0.15)</f>
        <v>36</v>
      </c>
      <c r="N11" s="46" t="s">
        <v>48</v>
      </c>
      <c r="O11" s="115">
        <f>SUM(J11*0.3)</f>
        <v>72</v>
      </c>
      <c r="P11" s="46" t="s">
        <v>19</v>
      </c>
    </row>
    <row r="12" ht="39" customHeight="1" spans="1:16">
      <c r="A12" s="105">
        <v>4</v>
      </c>
      <c r="B12" s="27" t="s">
        <v>45</v>
      </c>
      <c r="C12" s="27" t="s">
        <v>49</v>
      </c>
      <c r="D12" s="106"/>
      <c r="E12" s="107">
        <v>0.8</v>
      </c>
      <c r="F12" s="108" t="s">
        <v>50</v>
      </c>
      <c r="G12" s="106">
        <v>5</v>
      </c>
      <c r="H12" s="46">
        <f>E12+G12</f>
        <v>5.8</v>
      </c>
      <c r="I12" s="143"/>
      <c r="J12" s="46">
        <v>4320</v>
      </c>
      <c r="K12" s="27">
        <v>4320</v>
      </c>
      <c r="L12" s="46" t="s">
        <v>51</v>
      </c>
      <c r="M12" s="115">
        <f>SUM(J12*0.15)</f>
        <v>648</v>
      </c>
      <c r="N12" s="46" t="s">
        <v>52</v>
      </c>
      <c r="O12" s="115">
        <f>SUM(J12*0.3)</f>
        <v>1296</v>
      </c>
      <c r="P12" s="46" t="s">
        <v>53</v>
      </c>
    </row>
    <row r="13" ht="33" customHeight="1" spans="1:16">
      <c r="A13" s="109">
        <v>5</v>
      </c>
      <c r="B13" s="50" t="s">
        <v>54</v>
      </c>
      <c r="C13" s="50" t="s">
        <v>55</v>
      </c>
      <c r="D13" s="110"/>
      <c r="E13" s="111">
        <v>6.4</v>
      </c>
      <c r="F13" s="112"/>
      <c r="G13" s="110"/>
      <c r="H13" s="51">
        <f t="shared" ref="H13:H18" si="0">E13+G13</f>
        <v>6.4</v>
      </c>
      <c r="I13" s="144" t="s">
        <v>56</v>
      </c>
      <c r="J13" s="51">
        <v>8560</v>
      </c>
      <c r="K13" s="50">
        <v>8560</v>
      </c>
      <c r="L13" s="46" t="s">
        <v>57</v>
      </c>
      <c r="M13" s="113">
        <f>SUM(J13*0.15)</f>
        <v>1284</v>
      </c>
      <c r="N13" s="51" t="s">
        <v>48</v>
      </c>
      <c r="O13" s="113">
        <f t="shared" ref="O13:O18" si="1">SUM(J13*0.3)</f>
        <v>2568</v>
      </c>
      <c r="P13" s="51" t="s">
        <v>19</v>
      </c>
    </row>
    <row r="14" ht="22.5" customHeight="1" spans="1:16">
      <c r="A14" s="109">
        <v>6</v>
      </c>
      <c r="B14" s="50" t="s">
        <v>54</v>
      </c>
      <c r="C14" s="50" t="s">
        <v>58</v>
      </c>
      <c r="D14" s="110"/>
      <c r="E14" s="110"/>
      <c r="F14" s="112" t="s">
        <v>59</v>
      </c>
      <c r="G14" s="111">
        <v>1.5</v>
      </c>
      <c r="H14" s="51">
        <f t="shared" si="0"/>
        <v>1.5</v>
      </c>
      <c r="I14" s="144"/>
      <c r="J14" s="51">
        <v>600</v>
      </c>
      <c r="K14" s="50">
        <v>600</v>
      </c>
      <c r="L14" s="46" t="s">
        <v>60</v>
      </c>
      <c r="M14" s="113"/>
      <c r="N14" s="145"/>
      <c r="O14" s="113"/>
      <c r="P14" s="145"/>
    </row>
    <row r="15" ht="22.5" customHeight="1" spans="1:16">
      <c r="A15" s="105">
        <v>7</v>
      </c>
      <c r="B15" s="27" t="s">
        <v>61</v>
      </c>
      <c r="C15" s="27" t="s">
        <v>62</v>
      </c>
      <c r="D15" s="106"/>
      <c r="E15" s="107">
        <v>0.2</v>
      </c>
      <c r="F15" s="108"/>
      <c r="G15" s="106"/>
      <c r="H15" s="46">
        <f t="shared" si="0"/>
        <v>0.2</v>
      </c>
      <c r="I15" s="142"/>
      <c r="J15" s="46">
        <v>80</v>
      </c>
      <c r="K15" s="27">
        <v>80</v>
      </c>
      <c r="L15" s="46" t="s">
        <v>63</v>
      </c>
      <c r="M15" s="115">
        <f>SUM(J15*0.15)</f>
        <v>12</v>
      </c>
      <c r="N15" s="46" t="s">
        <v>48</v>
      </c>
      <c r="O15" s="115">
        <f t="shared" si="1"/>
        <v>24</v>
      </c>
      <c r="P15" s="46" t="s">
        <v>53</v>
      </c>
    </row>
    <row r="16" ht="37" customHeight="1" spans="1:16">
      <c r="A16" s="109">
        <v>8</v>
      </c>
      <c r="B16" s="113" t="s">
        <v>64</v>
      </c>
      <c r="C16" s="113" t="s">
        <v>65</v>
      </c>
      <c r="D16" s="110"/>
      <c r="E16" s="111">
        <v>2.3</v>
      </c>
      <c r="F16" s="112"/>
      <c r="G16" s="110"/>
      <c r="H16" s="51">
        <f t="shared" si="0"/>
        <v>2.3</v>
      </c>
      <c r="I16" s="144" t="s">
        <v>66</v>
      </c>
      <c r="J16" s="51">
        <v>4920</v>
      </c>
      <c r="K16" s="50">
        <v>4920</v>
      </c>
      <c r="L16" s="46" t="s">
        <v>67</v>
      </c>
      <c r="M16" s="113">
        <f>SUM(J16*0.15)</f>
        <v>738</v>
      </c>
      <c r="N16" s="51" t="s">
        <v>68</v>
      </c>
      <c r="O16" s="113">
        <f t="shared" si="1"/>
        <v>1476</v>
      </c>
      <c r="P16" s="51" t="s">
        <v>19</v>
      </c>
    </row>
    <row r="17" ht="66" customHeight="1" spans="1:16">
      <c r="A17" s="109">
        <v>9</v>
      </c>
      <c r="B17" s="113" t="s">
        <v>64</v>
      </c>
      <c r="C17" s="113" t="s">
        <v>69</v>
      </c>
      <c r="D17" s="110"/>
      <c r="E17" s="111">
        <v>2.2</v>
      </c>
      <c r="F17" s="112" t="s">
        <v>70</v>
      </c>
      <c r="G17" s="110">
        <v>5</v>
      </c>
      <c r="H17" s="51">
        <f t="shared" si="0"/>
        <v>7.2</v>
      </c>
      <c r="I17" s="146" t="s">
        <v>71</v>
      </c>
      <c r="J17" s="51">
        <v>9380</v>
      </c>
      <c r="K17" s="50">
        <v>9380</v>
      </c>
      <c r="L17" s="46" t="s">
        <v>67</v>
      </c>
      <c r="M17" s="113">
        <f>SUM(J17*0.15)</f>
        <v>1407</v>
      </c>
      <c r="N17" s="51" t="s">
        <v>72</v>
      </c>
      <c r="O17" s="113">
        <f t="shared" si="1"/>
        <v>2814</v>
      </c>
      <c r="P17" s="51" t="s">
        <v>19</v>
      </c>
    </row>
    <row r="18" s="79" customFormat="1" ht="22.5" customHeight="1" spans="1:16">
      <c r="A18" s="109">
        <v>10</v>
      </c>
      <c r="B18" s="113" t="s">
        <v>64</v>
      </c>
      <c r="C18" s="113" t="s">
        <v>73</v>
      </c>
      <c r="D18" s="110"/>
      <c r="E18" s="110"/>
      <c r="F18" s="112" t="s">
        <v>74</v>
      </c>
      <c r="G18" s="110">
        <v>7</v>
      </c>
      <c r="H18" s="51">
        <f t="shared" si="0"/>
        <v>7</v>
      </c>
      <c r="I18" s="144"/>
      <c r="J18" s="51">
        <v>6000</v>
      </c>
      <c r="K18" s="50">
        <v>6000</v>
      </c>
      <c r="L18" s="147" t="s">
        <v>67</v>
      </c>
      <c r="M18" s="113">
        <f>SUM(J18*0.15)</f>
        <v>900</v>
      </c>
      <c r="N18" s="51" t="s">
        <v>48</v>
      </c>
      <c r="O18" s="113">
        <f t="shared" si="1"/>
        <v>1800</v>
      </c>
      <c r="P18" s="51" t="s">
        <v>19</v>
      </c>
    </row>
    <row r="19" ht="35" customHeight="1" spans="1:16">
      <c r="A19" s="109">
        <v>11</v>
      </c>
      <c r="B19" s="114" t="s">
        <v>64</v>
      </c>
      <c r="C19" s="115" t="s">
        <v>75</v>
      </c>
      <c r="D19" s="116"/>
      <c r="E19" s="116"/>
      <c r="F19" s="116"/>
      <c r="G19" s="116"/>
      <c r="H19" s="116"/>
      <c r="I19" s="148" t="s">
        <v>76</v>
      </c>
      <c r="J19" s="46">
        <v>300</v>
      </c>
      <c r="K19" s="45">
        <v>300</v>
      </c>
      <c r="L19" s="149" t="s">
        <v>77</v>
      </c>
      <c r="M19" s="115"/>
      <c r="N19" s="115"/>
      <c r="O19" s="115"/>
      <c r="P19" s="115"/>
    </row>
    <row r="20" ht="35" customHeight="1" spans="1:16">
      <c r="A20" s="109">
        <v>12</v>
      </c>
      <c r="B20" s="114" t="s">
        <v>64</v>
      </c>
      <c r="C20" s="115" t="s">
        <v>78</v>
      </c>
      <c r="D20" s="116"/>
      <c r="E20" s="116"/>
      <c r="F20" s="116"/>
      <c r="G20" s="116"/>
      <c r="H20" s="116"/>
      <c r="I20" s="148" t="s">
        <v>79</v>
      </c>
      <c r="J20" s="46">
        <v>300</v>
      </c>
      <c r="K20" s="45">
        <v>300</v>
      </c>
      <c r="L20" s="150"/>
      <c r="M20" s="115"/>
      <c r="N20" s="115"/>
      <c r="O20" s="115"/>
      <c r="P20" s="115"/>
    </row>
    <row r="21" ht="35" customHeight="1" spans="1:16">
      <c r="A21" s="109">
        <v>13</v>
      </c>
      <c r="B21" s="114" t="s">
        <v>64</v>
      </c>
      <c r="C21" s="115" t="s">
        <v>80</v>
      </c>
      <c r="D21" s="116"/>
      <c r="E21" s="116"/>
      <c r="F21" s="116"/>
      <c r="G21" s="116"/>
      <c r="H21" s="116"/>
      <c r="I21" s="148" t="s">
        <v>81</v>
      </c>
      <c r="J21" s="46">
        <v>200</v>
      </c>
      <c r="K21" s="45">
        <v>200</v>
      </c>
      <c r="L21" s="150"/>
      <c r="M21" s="115"/>
      <c r="N21" s="115"/>
      <c r="O21" s="115"/>
      <c r="P21" s="115"/>
    </row>
    <row r="22" ht="35" customHeight="1" spans="1:16">
      <c r="A22" s="109">
        <v>14</v>
      </c>
      <c r="B22" s="114" t="s">
        <v>64</v>
      </c>
      <c r="C22" s="115" t="s">
        <v>82</v>
      </c>
      <c r="D22" s="116"/>
      <c r="E22" s="116"/>
      <c r="F22" s="116"/>
      <c r="G22" s="116"/>
      <c r="H22" s="116"/>
      <c r="I22" s="148" t="s">
        <v>83</v>
      </c>
      <c r="J22" s="46">
        <v>200</v>
      </c>
      <c r="K22" s="45">
        <v>200</v>
      </c>
      <c r="L22" s="150"/>
      <c r="M22" s="115"/>
      <c r="N22" s="115"/>
      <c r="O22" s="115"/>
      <c r="P22" s="115"/>
    </row>
    <row r="23" ht="35" customHeight="1" spans="1:16">
      <c r="A23" s="109">
        <v>15</v>
      </c>
      <c r="B23" s="114" t="s">
        <v>64</v>
      </c>
      <c r="C23" s="115" t="s">
        <v>84</v>
      </c>
      <c r="D23" s="116"/>
      <c r="E23" s="116"/>
      <c r="F23" s="116"/>
      <c r="G23" s="116"/>
      <c r="H23" s="116"/>
      <c r="I23" s="148" t="s">
        <v>85</v>
      </c>
      <c r="J23" s="46">
        <v>200</v>
      </c>
      <c r="K23" s="45">
        <v>200</v>
      </c>
      <c r="L23" s="150"/>
      <c r="M23" s="115"/>
      <c r="N23" s="115"/>
      <c r="O23" s="115"/>
      <c r="P23" s="115"/>
    </row>
    <row r="24" ht="35" customHeight="1" spans="1:16">
      <c r="A24" s="109">
        <v>16</v>
      </c>
      <c r="B24" s="114" t="s">
        <v>64</v>
      </c>
      <c r="C24" s="27" t="s">
        <v>86</v>
      </c>
      <c r="D24" s="116"/>
      <c r="E24" s="116"/>
      <c r="F24" s="116"/>
      <c r="G24" s="116"/>
      <c r="H24" s="116"/>
      <c r="I24" s="148" t="s">
        <v>87</v>
      </c>
      <c r="J24" s="46">
        <v>200</v>
      </c>
      <c r="K24" s="45">
        <v>200</v>
      </c>
      <c r="L24" s="151"/>
      <c r="M24" s="115"/>
      <c r="N24" s="115"/>
      <c r="O24" s="115"/>
      <c r="P24" s="115"/>
    </row>
    <row r="25" ht="22.5" customHeight="1" spans="1:16">
      <c r="A25" s="109">
        <v>17</v>
      </c>
      <c r="B25" s="114" t="s">
        <v>88</v>
      </c>
      <c r="C25" s="27" t="s">
        <v>89</v>
      </c>
      <c r="D25" s="117"/>
      <c r="E25" s="117"/>
      <c r="F25" s="118" t="s">
        <v>90</v>
      </c>
      <c r="G25" s="119">
        <v>1.5</v>
      </c>
      <c r="H25" s="27">
        <f>E25+G25</f>
        <v>1.5</v>
      </c>
      <c r="I25" s="152"/>
      <c r="J25" s="55">
        <v>600</v>
      </c>
      <c r="K25" s="45">
        <v>1200</v>
      </c>
      <c r="L25" s="149" t="s">
        <v>91</v>
      </c>
      <c r="M25" s="115"/>
      <c r="N25" s="115"/>
      <c r="O25" s="115"/>
      <c r="P25" s="115"/>
    </row>
    <row r="26" ht="22.5" customHeight="1" spans="1:16">
      <c r="A26" s="109">
        <v>18</v>
      </c>
      <c r="B26" s="120"/>
      <c r="C26" s="27" t="s">
        <v>92</v>
      </c>
      <c r="D26" s="117"/>
      <c r="E26" s="117"/>
      <c r="F26" s="117"/>
      <c r="G26" s="119"/>
      <c r="H26" s="27"/>
      <c r="I26" s="153"/>
      <c r="J26" s="56"/>
      <c r="K26" s="47"/>
      <c r="L26" s="150"/>
      <c r="M26" s="115"/>
      <c r="N26" s="115"/>
      <c r="O26" s="115"/>
      <c r="P26" s="115"/>
    </row>
    <row r="27" ht="22.5" customHeight="1" spans="1:16">
      <c r="A27" s="109">
        <v>19</v>
      </c>
      <c r="B27" s="120"/>
      <c r="C27" s="27" t="s">
        <v>93</v>
      </c>
      <c r="D27" s="117"/>
      <c r="E27" s="117"/>
      <c r="F27" s="117"/>
      <c r="G27" s="119"/>
      <c r="H27" s="27"/>
      <c r="I27" s="153"/>
      <c r="J27" s="56"/>
      <c r="K27" s="47"/>
      <c r="L27" s="150"/>
      <c r="M27" s="115"/>
      <c r="N27" s="115"/>
      <c r="O27" s="115"/>
      <c r="P27" s="115"/>
    </row>
    <row r="28" ht="22.5" customHeight="1" spans="1:16">
      <c r="A28" s="109">
        <v>20</v>
      </c>
      <c r="B28" s="120"/>
      <c r="C28" s="27" t="s">
        <v>94</v>
      </c>
      <c r="D28" s="117"/>
      <c r="E28" s="117"/>
      <c r="F28" s="117"/>
      <c r="G28" s="119"/>
      <c r="H28" s="27"/>
      <c r="I28" s="153"/>
      <c r="J28" s="56"/>
      <c r="K28" s="47"/>
      <c r="L28" s="150"/>
      <c r="M28" s="115"/>
      <c r="N28" s="115"/>
      <c r="O28" s="115"/>
      <c r="P28" s="115"/>
    </row>
    <row r="29" ht="22.5" customHeight="1" spans="1:16">
      <c r="A29" s="109">
        <v>21</v>
      </c>
      <c r="B29" s="121"/>
      <c r="C29" s="27" t="s">
        <v>95</v>
      </c>
      <c r="D29" s="117"/>
      <c r="E29" s="117"/>
      <c r="F29" s="117"/>
      <c r="G29" s="119"/>
      <c r="H29" s="27"/>
      <c r="I29" s="154"/>
      <c r="J29" s="57"/>
      <c r="K29" s="48"/>
      <c r="L29" s="151"/>
      <c r="M29" s="115"/>
      <c r="N29" s="115"/>
      <c r="O29" s="115"/>
      <c r="P29" s="115"/>
    </row>
    <row r="30" ht="107" customHeight="1" spans="1:16">
      <c r="A30" s="105">
        <v>22</v>
      </c>
      <c r="B30" s="27" t="s">
        <v>96</v>
      </c>
      <c r="C30" s="27" t="s">
        <v>97</v>
      </c>
      <c r="D30" s="106"/>
      <c r="E30" s="107">
        <v>1.8</v>
      </c>
      <c r="F30" s="108"/>
      <c r="G30" s="106"/>
      <c r="H30" s="46">
        <f t="shared" ref="H30:H42" si="2">E30+G30</f>
        <v>1.8</v>
      </c>
      <c r="I30" s="155" t="s">
        <v>98</v>
      </c>
      <c r="J30" s="46">
        <v>7720</v>
      </c>
      <c r="K30" s="27">
        <v>7720</v>
      </c>
      <c r="L30" s="46" t="s">
        <v>99</v>
      </c>
      <c r="M30" s="115">
        <f t="shared" ref="M19:M55" si="3">SUM(J30*0.15)</f>
        <v>1158</v>
      </c>
      <c r="N30" s="46" t="s">
        <v>100</v>
      </c>
      <c r="O30" s="115">
        <f t="shared" ref="O19:O56" si="4">SUM(J30*0.3)</f>
        <v>2316</v>
      </c>
      <c r="P30" s="46" t="s">
        <v>19</v>
      </c>
    </row>
    <row r="31" ht="32" customHeight="1" spans="1:16">
      <c r="A31" s="105">
        <v>23</v>
      </c>
      <c r="B31" s="27" t="s">
        <v>96</v>
      </c>
      <c r="C31" s="27" t="s">
        <v>101</v>
      </c>
      <c r="D31" s="106"/>
      <c r="E31" s="107">
        <v>0.1</v>
      </c>
      <c r="F31" s="108"/>
      <c r="G31" s="106"/>
      <c r="H31" s="46">
        <f t="shared" si="2"/>
        <v>0.1</v>
      </c>
      <c r="I31" s="155" t="s">
        <v>102</v>
      </c>
      <c r="J31" s="46">
        <v>3040</v>
      </c>
      <c r="K31" s="27">
        <v>3040</v>
      </c>
      <c r="L31" s="46" t="s">
        <v>103</v>
      </c>
      <c r="M31" s="115">
        <f t="shared" si="3"/>
        <v>456</v>
      </c>
      <c r="N31" s="46" t="s">
        <v>104</v>
      </c>
      <c r="O31" s="115">
        <f t="shared" si="4"/>
        <v>912</v>
      </c>
      <c r="P31" s="46" t="s">
        <v>19</v>
      </c>
    </row>
    <row r="32" ht="22.5" hidden="1" customHeight="1" spans="1:16">
      <c r="A32" s="105">
        <v>24</v>
      </c>
      <c r="B32" s="27" t="s">
        <v>96</v>
      </c>
      <c r="C32" s="27"/>
      <c r="D32" s="106"/>
      <c r="E32" s="107"/>
      <c r="F32" s="108"/>
      <c r="G32" s="106"/>
      <c r="H32" s="46">
        <f t="shared" si="2"/>
        <v>0</v>
      </c>
      <c r="I32" s="142"/>
      <c r="J32" s="46"/>
      <c r="K32" s="27"/>
      <c r="L32" s="46"/>
      <c r="M32" s="115">
        <f t="shared" si="3"/>
        <v>0</v>
      </c>
      <c r="N32" s="46"/>
      <c r="O32" s="115">
        <f t="shared" si="4"/>
        <v>0</v>
      </c>
      <c r="P32" s="46"/>
    </row>
    <row r="33" ht="22.5" hidden="1" customHeight="1" spans="1:16">
      <c r="A33" s="105">
        <v>25</v>
      </c>
      <c r="B33" s="27" t="s">
        <v>96</v>
      </c>
      <c r="C33" s="27"/>
      <c r="D33" s="106"/>
      <c r="E33" s="107"/>
      <c r="F33" s="108"/>
      <c r="G33" s="106"/>
      <c r="H33" s="46">
        <f t="shared" si="2"/>
        <v>0</v>
      </c>
      <c r="I33" s="142"/>
      <c r="J33" s="46"/>
      <c r="K33" s="27"/>
      <c r="L33" s="46"/>
      <c r="M33" s="115">
        <f t="shared" si="3"/>
        <v>0</v>
      </c>
      <c r="N33" s="46"/>
      <c r="O33" s="115">
        <f t="shared" si="4"/>
        <v>0</v>
      </c>
      <c r="P33" s="46"/>
    </row>
    <row r="34" ht="22.5" hidden="1" customHeight="1" spans="1:16">
      <c r="A34" s="105">
        <v>26</v>
      </c>
      <c r="B34" s="27" t="s">
        <v>96</v>
      </c>
      <c r="C34" s="27"/>
      <c r="D34" s="106"/>
      <c r="E34" s="107"/>
      <c r="F34" s="108"/>
      <c r="G34" s="106"/>
      <c r="H34" s="46">
        <f t="shared" si="2"/>
        <v>0</v>
      </c>
      <c r="I34" s="142"/>
      <c r="J34" s="46"/>
      <c r="K34" s="27"/>
      <c r="L34" s="46"/>
      <c r="M34" s="115">
        <f t="shared" si="3"/>
        <v>0</v>
      </c>
      <c r="N34" s="46"/>
      <c r="O34" s="115">
        <f t="shared" si="4"/>
        <v>0</v>
      </c>
      <c r="P34" s="46"/>
    </row>
    <row r="35" ht="22.5" hidden="1" customHeight="1" spans="1:16">
      <c r="A35" s="105">
        <v>27</v>
      </c>
      <c r="B35" s="27" t="s">
        <v>96</v>
      </c>
      <c r="C35" s="27"/>
      <c r="D35" s="106"/>
      <c r="E35" s="107"/>
      <c r="F35" s="108"/>
      <c r="G35" s="106"/>
      <c r="H35" s="46">
        <f t="shared" si="2"/>
        <v>0</v>
      </c>
      <c r="I35" s="142"/>
      <c r="J35" s="46"/>
      <c r="K35" s="27"/>
      <c r="L35" s="46"/>
      <c r="M35" s="115">
        <f t="shared" si="3"/>
        <v>0</v>
      </c>
      <c r="N35" s="46"/>
      <c r="O35" s="115">
        <f t="shared" si="4"/>
        <v>0</v>
      </c>
      <c r="P35" s="46"/>
    </row>
    <row r="36" ht="80" customHeight="1" spans="1:16">
      <c r="A36" s="105">
        <v>28</v>
      </c>
      <c r="B36" s="27" t="s">
        <v>96</v>
      </c>
      <c r="C36" s="27" t="s">
        <v>105</v>
      </c>
      <c r="D36" s="106"/>
      <c r="E36" s="107">
        <v>18.3</v>
      </c>
      <c r="F36" s="108" t="s">
        <v>106</v>
      </c>
      <c r="G36" s="106">
        <v>10</v>
      </c>
      <c r="H36" s="46">
        <f t="shared" si="2"/>
        <v>28.3</v>
      </c>
      <c r="I36" s="155" t="s">
        <v>107</v>
      </c>
      <c r="J36" s="46">
        <v>33320</v>
      </c>
      <c r="K36" s="27">
        <v>33320</v>
      </c>
      <c r="L36" s="46" t="s">
        <v>99</v>
      </c>
      <c r="M36" s="115">
        <f t="shared" si="3"/>
        <v>4998</v>
      </c>
      <c r="N36" s="46" t="s">
        <v>108</v>
      </c>
      <c r="O36" s="115">
        <f t="shared" si="4"/>
        <v>9996</v>
      </c>
      <c r="P36" s="46" t="s">
        <v>53</v>
      </c>
    </row>
    <row r="37" ht="71" customHeight="1" spans="1:16">
      <c r="A37" s="105">
        <v>29</v>
      </c>
      <c r="B37" s="27" t="s">
        <v>96</v>
      </c>
      <c r="C37" s="27" t="s">
        <v>109</v>
      </c>
      <c r="D37" s="106"/>
      <c r="E37" s="107">
        <v>1.3</v>
      </c>
      <c r="F37" s="108"/>
      <c r="G37" s="106"/>
      <c r="H37" s="46">
        <f t="shared" si="2"/>
        <v>1.3</v>
      </c>
      <c r="I37" s="142" t="s">
        <v>110</v>
      </c>
      <c r="J37" s="46">
        <v>3920</v>
      </c>
      <c r="K37" s="27">
        <v>3920</v>
      </c>
      <c r="L37" s="46" t="s">
        <v>111</v>
      </c>
      <c r="M37" s="115">
        <f t="shared" si="3"/>
        <v>588</v>
      </c>
      <c r="N37" s="46" t="s">
        <v>112</v>
      </c>
      <c r="O37" s="115">
        <f t="shared" si="4"/>
        <v>1176</v>
      </c>
      <c r="P37" s="46" t="s">
        <v>19</v>
      </c>
    </row>
    <row r="38" ht="46" customHeight="1" spans="1:16">
      <c r="A38" s="105">
        <v>30</v>
      </c>
      <c r="B38" s="27" t="s">
        <v>96</v>
      </c>
      <c r="C38" s="27" t="s">
        <v>113</v>
      </c>
      <c r="D38" s="106"/>
      <c r="E38" s="107">
        <v>2.1</v>
      </c>
      <c r="F38" s="108" t="s">
        <v>114</v>
      </c>
      <c r="G38" s="107">
        <v>4</v>
      </c>
      <c r="H38" s="46">
        <f t="shared" si="2"/>
        <v>6.1</v>
      </c>
      <c r="I38" s="142"/>
      <c r="J38" s="46">
        <v>2440</v>
      </c>
      <c r="K38" s="27">
        <v>2440</v>
      </c>
      <c r="L38" s="46" t="s">
        <v>111</v>
      </c>
      <c r="M38" s="115">
        <f t="shared" si="3"/>
        <v>366</v>
      </c>
      <c r="N38" s="46" t="s">
        <v>115</v>
      </c>
      <c r="O38" s="115">
        <f t="shared" si="4"/>
        <v>732</v>
      </c>
      <c r="P38" s="46" t="s">
        <v>19</v>
      </c>
    </row>
    <row r="39" ht="38" customHeight="1" spans="1:16">
      <c r="A39" s="109">
        <v>31</v>
      </c>
      <c r="B39" s="115" t="s">
        <v>116</v>
      </c>
      <c r="C39" s="115" t="s">
        <v>117</v>
      </c>
      <c r="D39" s="106"/>
      <c r="E39" s="107">
        <v>6.3</v>
      </c>
      <c r="F39" s="108"/>
      <c r="G39" s="106"/>
      <c r="H39" s="46">
        <f t="shared" si="2"/>
        <v>6.3</v>
      </c>
      <c r="I39" s="142" t="s">
        <v>118</v>
      </c>
      <c r="J39" s="46">
        <v>4520</v>
      </c>
      <c r="K39" s="27">
        <v>4520</v>
      </c>
      <c r="L39" s="46" t="s">
        <v>119</v>
      </c>
      <c r="M39" s="115">
        <f t="shared" si="3"/>
        <v>678</v>
      </c>
      <c r="N39" s="46" t="s">
        <v>120</v>
      </c>
      <c r="O39" s="115">
        <f t="shared" si="4"/>
        <v>1356</v>
      </c>
      <c r="P39" s="46" t="s">
        <v>19</v>
      </c>
    </row>
    <row r="40" ht="22.5" customHeight="1" spans="1:16">
      <c r="A40" s="109">
        <v>32</v>
      </c>
      <c r="B40" s="115" t="s">
        <v>116</v>
      </c>
      <c r="C40" s="115" t="s">
        <v>121</v>
      </c>
      <c r="D40" s="106"/>
      <c r="E40" s="107">
        <v>0.6</v>
      </c>
      <c r="F40" s="108"/>
      <c r="G40" s="106"/>
      <c r="H40" s="46">
        <f t="shared" si="2"/>
        <v>0.6</v>
      </c>
      <c r="I40" s="142"/>
      <c r="J40" s="46">
        <v>240</v>
      </c>
      <c r="K40" s="27">
        <v>240</v>
      </c>
      <c r="L40" s="46" t="s">
        <v>119</v>
      </c>
      <c r="M40" s="115">
        <f t="shared" si="3"/>
        <v>36</v>
      </c>
      <c r="N40" s="46" t="s">
        <v>60</v>
      </c>
      <c r="O40" s="115">
        <f t="shared" si="4"/>
        <v>72</v>
      </c>
      <c r="P40" s="46" t="s">
        <v>19</v>
      </c>
    </row>
    <row r="41" ht="22.5" customHeight="1" spans="1:16">
      <c r="A41" s="109">
        <v>33</v>
      </c>
      <c r="B41" s="115" t="s">
        <v>116</v>
      </c>
      <c r="C41" s="115" t="s">
        <v>122</v>
      </c>
      <c r="D41" s="106"/>
      <c r="E41" s="107">
        <v>0.7</v>
      </c>
      <c r="F41" s="108"/>
      <c r="G41" s="106"/>
      <c r="H41" s="46">
        <f t="shared" si="2"/>
        <v>0.7</v>
      </c>
      <c r="I41" s="142"/>
      <c r="J41" s="46">
        <v>280</v>
      </c>
      <c r="K41" s="27">
        <v>280</v>
      </c>
      <c r="L41" s="46" t="s">
        <v>119</v>
      </c>
      <c r="M41" s="115">
        <f t="shared" si="3"/>
        <v>42</v>
      </c>
      <c r="N41" s="46" t="s">
        <v>68</v>
      </c>
      <c r="O41" s="115">
        <f t="shared" si="4"/>
        <v>84</v>
      </c>
      <c r="P41" s="46" t="s">
        <v>19</v>
      </c>
    </row>
    <row r="42" ht="69" customHeight="1" spans="1:16">
      <c r="A42" s="105">
        <v>34</v>
      </c>
      <c r="B42" s="115" t="s">
        <v>116</v>
      </c>
      <c r="C42" s="122" t="s">
        <v>123</v>
      </c>
      <c r="D42" s="106"/>
      <c r="E42" s="107">
        <v>0.7</v>
      </c>
      <c r="F42" s="108" t="s">
        <v>124</v>
      </c>
      <c r="G42" s="106">
        <v>12</v>
      </c>
      <c r="H42" s="46">
        <f t="shared" si="2"/>
        <v>12.7</v>
      </c>
      <c r="I42" s="142" t="s">
        <v>125</v>
      </c>
      <c r="J42" s="46">
        <v>13280</v>
      </c>
      <c r="K42" s="27">
        <v>13280</v>
      </c>
      <c r="L42" s="46" t="s">
        <v>119</v>
      </c>
      <c r="M42" s="115">
        <f t="shared" si="3"/>
        <v>1992</v>
      </c>
      <c r="N42" s="46" t="s">
        <v>126</v>
      </c>
      <c r="O42" s="115">
        <f t="shared" si="4"/>
        <v>3984</v>
      </c>
      <c r="P42" s="46" t="s">
        <v>19</v>
      </c>
    </row>
    <row r="43" ht="22.5" customHeight="1" spans="1:16">
      <c r="A43" s="105">
        <v>35</v>
      </c>
      <c r="B43" s="115" t="s">
        <v>127</v>
      </c>
      <c r="C43" s="115" t="s">
        <v>128</v>
      </c>
      <c r="D43" s="106"/>
      <c r="E43" s="107">
        <v>34.7</v>
      </c>
      <c r="F43" s="108"/>
      <c r="G43" s="106"/>
      <c r="H43" s="46">
        <f t="shared" ref="H43:H56" si="5">E43+G43</f>
        <v>34.7</v>
      </c>
      <c r="I43" s="142"/>
      <c r="J43" s="46">
        <v>13880</v>
      </c>
      <c r="K43" s="27">
        <v>13880</v>
      </c>
      <c r="L43" s="46" t="s">
        <v>129</v>
      </c>
      <c r="M43" s="115">
        <f t="shared" si="3"/>
        <v>2082</v>
      </c>
      <c r="N43" s="46" t="s">
        <v>130</v>
      </c>
      <c r="O43" s="115">
        <f t="shared" si="4"/>
        <v>4164</v>
      </c>
      <c r="P43" s="46" t="s">
        <v>19</v>
      </c>
    </row>
    <row r="44" ht="22.5" customHeight="1" spans="1:16">
      <c r="A44" s="105">
        <v>36</v>
      </c>
      <c r="B44" s="115" t="s">
        <v>127</v>
      </c>
      <c r="C44" s="115" t="s">
        <v>131</v>
      </c>
      <c r="D44" s="106"/>
      <c r="E44" s="107">
        <v>11.2</v>
      </c>
      <c r="F44" s="108"/>
      <c r="G44" s="106"/>
      <c r="H44" s="46">
        <f t="shared" si="5"/>
        <v>11.2</v>
      </c>
      <c r="I44" s="142"/>
      <c r="J44" s="46">
        <v>4480</v>
      </c>
      <c r="K44" s="27">
        <v>4480</v>
      </c>
      <c r="L44" s="46" t="s">
        <v>129</v>
      </c>
      <c r="M44" s="115">
        <f t="shared" si="3"/>
        <v>672</v>
      </c>
      <c r="N44" s="46" t="s">
        <v>48</v>
      </c>
      <c r="O44" s="115">
        <f t="shared" si="4"/>
        <v>1344</v>
      </c>
      <c r="P44" s="46" t="s">
        <v>53</v>
      </c>
    </row>
    <row r="45" ht="22.5" customHeight="1" spans="1:16">
      <c r="A45" s="105">
        <v>37</v>
      </c>
      <c r="B45" s="115" t="s">
        <v>132</v>
      </c>
      <c r="C45" s="115" t="s">
        <v>133</v>
      </c>
      <c r="D45" s="106"/>
      <c r="E45" s="107">
        <v>7.8</v>
      </c>
      <c r="F45" s="108"/>
      <c r="G45" s="106"/>
      <c r="H45" s="46">
        <f t="shared" si="5"/>
        <v>7.8</v>
      </c>
      <c r="I45" s="142"/>
      <c r="J45" s="46">
        <v>3120</v>
      </c>
      <c r="K45" s="27">
        <v>3120</v>
      </c>
      <c r="L45" s="46" t="s">
        <v>134</v>
      </c>
      <c r="M45" s="115">
        <f t="shared" si="3"/>
        <v>468</v>
      </c>
      <c r="N45" s="46" t="s">
        <v>108</v>
      </c>
      <c r="O45" s="115">
        <f t="shared" si="4"/>
        <v>936</v>
      </c>
      <c r="P45" s="46" t="s">
        <v>19</v>
      </c>
    </row>
    <row r="46" ht="22.5" customHeight="1" spans="1:16">
      <c r="A46" s="105">
        <v>38</v>
      </c>
      <c r="B46" s="115" t="s">
        <v>132</v>
      </c>
      <c r="C46" s="115" t="s">
        <v>135</v>
      </c>
      <c r="D46" s="106"/>
      <c r="E46" s="107">
        <v>12.1</v>
      </c>
      <c r="F46" s="108"/>
      <c r="G46" s="106"/>
      <c r="H46" s="46">
        <f t="shared" si="5"/>
        <v>12.1</v>
      </c>
      <c r="I46" s="142"/>
      <c r="J46" s="46">
        <v>4840</v>
      </c>
      <c r="K46" s="27">
        <v>4840</v>
      </c>
      <c r="L46" s="46" t="s">
        <v>134</v>
      </c>
      <c r="M46" s="115">
        <f t="shared" si="3"/>
        <v>726</v>
      </c>
      <c r="N46" s="46" t="s">
        <v>136</v>
      </c>
      <c r="O46" s="115">
        <f t="shared" si="4"/>
        <v>1452</v>
      </c>
      <c r="P46" s="46" t="s">
        <v>19</v>
      </c>
    </row>
    <row r="47" ht="22.5" customHeight="1" spans="1:16">
      <c r="A47" s="105">
        <v>39</v>
      </c>
      <c r="B47" s="115" t="s">
        <v>137</v>
      </c>
      <c r="C47" s="115" t="s">
        <v>138</v>
      </c>
      <c r="D47" s="106"/>
      <c r="E47" s="27"/>
      <c r="F47" s="108" t="s">
        <v>139</v>
      </c>
      <c r="G47" s="106">
        <v>4</v>
      </c>
      <c r="H47" s="46">
        <f t="shared" si="5"/>
        <v>4</v>
      </c>
      <c r="I47" s="142"/>
      <c r="J47" s="46">
        <v>3000</v>
      </c>
      <c r="K47" s="27">
        <v>3000</v>
      </c>
      <c r="L47" s="46" t="s">
        <v>140</v>
      </c>
      <c r="M47" s="115">
        <f t="shared" si="3"/>
        <v>450</v>
      </c>
      <c r="N47" s="46" t="s">
        <v>68</v>
      </c>
      <c r="O47" s="115">
        <f t="shared" si="4"/>
        <v>900</v>
      </c>
      <c r="P47" s="46" t="s">
        <v>19</v>
      </c>
    </row>
    <row r="48" ht="22.5" customHeight="1" spans="1:16">
      <c r="A48" s="105">
        <v>40</v>
      </c>
      <c r="B48" s="115" t="s">
        <v>137</v>
      </c>
      <c r="C48" s="115" t="s">
        <v>141</v>
      </c>
      <c r="D48" s="106"/>
      <c r="E48" s="27"/>
      <c r="F48" s="108" t="s">
        <v>142</v>
      </c>
      <c r="G48" s="107">
        <v>1</v>
      </c>
      <c r="H48" s="46">
        <f t="shared" si="5"/>
        <v>1</v>
      </c>
      <c r="I48" s="142"/>
      <c r="J48" s="46">
        <v>400</v>
      </c>
      <c r="K48" s="27">
        <v>400</v>
      </c>
      <c r="L48" s="46" t="s">
        <v>140</v>
      </c>
      <c r="M48" s="115">
        <f t="shared" si="3"/>
        <v>60</v>
      </c>
      <c r="N48" s="46" t="s">
        <v>68</v>
      </c>
      <c r="O48" s="115">
        <f t="shared" si="4"/>
        <v>120</v>
      </c>
      <c r="P48" s="46" t="s">
        <v>19</v>
      </c>
    </row>
    <row r="49" ht="22.5" customHeight="1" spans="1:16">
      <c r="A49" s="105">
        <v>41</v>
      </c>
      <c r="B49" s="115" t="s">
        <v>137</v>
      </c>
      <c r="C49" s="115" t="s">
        <v>143</v>
      </c>
      <c r="D49" s="106"/>
      <c r="E49" s="27"/>
      <c r="F49" s="108" t="s">
        <v>144</v>
      </c>
      <c r="G49" s="107">
        <v>1</v>
      </c>
      <c r="H49" s="46">
        <f t="shared" si="5"/>
        <v>1</v>
      </c>
      <c r="I49" s="142"/>
      <c r="J49" s="46">
        <v>400</v>
      </c>
      <c r="K49" s="27">
        <v>400</v>
      </c>
      <c r="L49" s="46" t="s">
        <v>140</v>
      </c>
      <c r="M49" s="115">
        <f t="shared" si="3"/>
        <v>60</v>
      </c>
      <c r="N49" s="46" t="s">
        <v>68</v>
      </c>
      <c r="O49" s="115">
        <f t="shared" si="4"/>
        <v>120</v>
      </c>
      <c r="P49" s="46" t="s">
        <v>19</v>
      </c>
    </row>
    <row r="50" ht="22.5" customHeight="1" spans="1:16">
      <c r="A50" s="105">
        <v>42</v>
      </c>
      <c r="B50" s="115" t="s">
        <v>145</v>
      </c>
      <c r="C50" s="115" t="s">
        <v>146</v>
      </c>
      <c r="D50" s="106"/>
      <c r="E50" s="27"/>
      <c r="F50" s="108" t="s">
        <v>144</v>
      </c>
      <c r="G50" s="107">
        <v>1</v>
      </c>
      <c r="H50" s="46">
        <f t="shared" si="5"/>
        <v>1</v>
      </c>
      <c r="I50" s="142"/>
      <c r="J50" s="46">
        <v>400</v>
      </c>
      <c r="K50" s="27">
        <v>400</v>
      </c>
      <c r="L50" s="46" t="s">
        <v>147</v>
      </c>
      <c r="M50" s="115"/>
      <c r="N50" s="156"/>
      <c r="O50" s="115"/>
      <c r="P50" s="156"/>
    </row>
    <row r="51" ht="22.5" customHeight="1" spans="1:16">
      <c r="A51" s="105">
        <v>43</v>
      </c>
      <c r="B51" s="115" t="s">
        <v>148</v>
      </c>
      <c r="C51" s="115" t="s">
        <v>149</v>
      </c>
      <c r="D51" s="106"/>
      <c r="E51" s="27"/>
      <c r="F51" s="108" t="s">
        <v>150</v>
      </c>
      <c r="G51" s="107">
        <v>3</v>
      </c>
      <c r="H51" s="46">
        <f t="shared" si="5"/>
        <v>3</v>
      </c>
      <c r="I51" s="142"/>
      <c r="J51" s="46">
        <v>1200</v>
      </c>
      <c r="K51" s="27">
        <v>1200</v>
      </c>
      <c r="L51" s="46" t="s">
        <v>151</v>
      </c>
      <c r="M51" s="115">
        <f t="shared" si="3"/>
        <v>180</v>
      </c>
      <c r="N51" s="46" t="s">
        <v>68</v>
      </c>
      <c r="O51" s="115">
        <f t="shared" si="4"/>
        <v>360</v>
      </c>
      <c r="P51" s="46" t="s">
        <v>19</v>
      </c>
    </row>
    <row r="52" ht="34" customHeight="1" spans="1:16">
      <c r="A52" s="105">
        <v>44</v>
      </c>
      <c r="B52" s="115" t="s">
        <v>148</v>
      </c>
      <c r="C52" s="115" t="s">
        <v>152</v>
      </c>
      <c r="D52" s="106"/>
      <c r="E52" s="27"/>
      <c r="F52" s="108" t="s">
        <v>153</v>
      </c>
      <c r="G52" s="106">
        <v>10</v>
      </c>
      <c r="H52" s="46">
        <f t="shared" si="5"/>
        <v>10</v>
      </c>
      <c r="I52" s="142"/>
      <c r="J52" s="46">
        <v>8000</v>
      </c>
      <c r="K52" s="27">
        <v>8000</v>
      </c>
      <c r="L52" s="46" t="s">
        <v>151</v>
      </c>
      <c r="M52" s="115">
        <f t="shared" si="3"/>
        <v>1200</v>
      </c>
      <c r="N52" s="46" t="s">
        <v>68</v>
      </c>
      <c r="O52" s="115">
        <f t="shared" si="4"/>
        <v>2400</v>
      </c>
      <c r="P52" s="46" t="s">
        <v>19</v>
      </c>
    </row>
    <row r="53" ht="37" customHeight="1" spans="1:16">
      <c r="A53" s="105">
        <v>45</v>
      </c>
      <c r="B53" s="115" t="s">
        <v>148</v>
      </c>
      <c r="C53" s="115" t="s">
        <v>154</v>
      </c>
      <c r="D53" s="106"/>
      <c r="E53" s="27"/>
      <c r="F53" s="108" t="s">
        <v>155</v>
      </c>
      <c r="G53" s="106">
        <v>8</v>
      </c>
      <c r="H53" s="46">
        <f t="shared" si="5"/>
        <v>8</v>
      </c>
      <c r="I53" s="142"/>
      <c r="J53" s="46">
        <v>6000</v>
      </c>
      <c r="K53" s="27">
        <v>6000</v>
      </c>
      <c r="L53" s="46" t="s">
        <v>151</v>
      </c>
      <c r="M53" s="115">
        <f t="shared" si="3"/>
        <v>900</v>
      </c>
      <c r="N53" s="46" t="s">
        <v>68</v>
      </c>
      <c r="O53" s="115">
        <f t="shared" si="4"/>
        <v>1800</v>
      </c>
      <c r="P53" s="46" t="s">
        <v>19</v>
      </c>
    </row>
    <row r="54" ht="43" customHeight="1" spans="1:16">
      <c r="A54" s="105">
        <v>46</v>
      </c>
      <c r="B54" s="115" t="s">
        <v>148</v>
      </c>
      <c r="C54" s="115" t="s">
        <v>156</v>
      </c>
      <c r="D54" s="106"/>
      <c r="E54" s="107">
        <v>0.1</v>
      </c>
      <c r="F54" s="108" t="s">
        <v>157</v>
      </c>
      <c r="G54" s="107">
        <v>6</v>
      </c>
      <c r="H54" s="46">
        <f t="shared" si="5"/>
        <v>6.1</v>
      </c>
      <c r="I54" s="142"/>
      <c r="J54" s="46">
        <v>2440</v>
      </c>
      <c r="K54" s="27">
        <v>2440</v>
      </c>
      <c r="L54" s="46" t="s">
        <v>151</v>
      </c>
      <c r="M54" s="115">
        <f t="shared" si="3"/>
        <v>366</v>
      </c>
      <c r="N54" s="46" t="s">
        <v>68</v>
      </c>
      <c r="O54" s="115">
        <f t="shared" si="4"/>
        <v>732</v>
      </c>
      <c r="P54" s="46" t="s">
        <v>19</v>
      </c>
    </row>
    <row r="55" ht="34" customHeight="1" spans="1:16">
      <c r="A55" s="105">
        <v>47</v>
      </c>
      <c r="B55" s="115" t="s">
        <v>148</v>
      </c>
      <c r="C55" s="115" t="s">
        <v>158</v>
      </c>
      <c r="D55" s="106"/>
      <c r="E55" s="106"/>
      <c r="F55" s="108" t="s">
        <v>159</v>
      </c>
      <c r="G55" s="107">
        <v>3</v>
      </c>
      <c r="H55" s="46">
        <f t="shared" si="5"/>
        <v>3</v>
      </c>
      <c r="I55" s="142"/>
      <c r="J55" s="46">
        <v>1200</v>
      </c>
      <c r="K55" s="27">
        <v>1200</v>
      </c>
      <c r="L55" s="46" t="s">
        <v>151</v>
      </c>
      <c r="M55" s="115">
        <f t="shared" si="3"/>
        <v>180</v>
      </c>
      <c r="N55" s="46" t="s">
        <v>68</v>
      </c>
      <c r="O55" s="115">
        <f t="shared" si="4"/>
        <v>360</v>
      </c>
      <c r="P55" s="46" t="s">
        <v>19</v>
      </c>
    </row>
    <row r="56" ht="22.5" customHeight="1" spans="1:16">
      <c r="A56" s="105">
        <v>48</v>
      </c>
      <c r="B56" s="114" t="s">
        <v>160</v>
      </c>
      <c r="C56" s="115" t="s">
        <v>161</v>
      </c>
      <c r="D56" s="123"/>
      <c r="E56" s="123"/>
      <c r="F56" s="124" t="s">
        <v>162</v>
      </c>
      <c r="G56" s="123">
        <v>7</v>
      </c>
      <c r="H56" s="55">
        <f t="shared" si="5"/>
        <v>7</v>
      </c>
      <c r="I56" s="152"/>
      <c r="J56" s="55">
        <v>6000</v>
      </c>
      <c r="K56" s="27">
        <v>12000</v>
      </c>
      <c r="L56" s="157" t="s">
        <v>163</v>
      </c>
      <c r="M56" s="27">
        <v>180</v>
      </c>
      <c r="N56" s="46" t="s">
        <v>164</v>
      </c>
      <c r="O56" s="45">
        <f t="shared" si="4"/>
        <v>1800</v>
      </c>
      <c r="P56" s="55" t="s">
        <v>19</v>
      </c>
    </row>
    <row r="57" ht="22.5" customHeight="1" spans="1:16">
      <c r="A57" s="105">
        <v>49</v>
      </c>
      <c r="B57" s="120"/>
      <c r="C57" s="115" t="s">
        <v>152</v>
      </c>
      <c r="D57" s="125"/>
      <c r="E57" s="125"/>
      <c r="F57" s="125"/>
      <c r="G57" s="125"/>
      <c r="H57" s="56"/>
      <c r="I57" s="153"/>
      <c r="J57" s="56"/>
      <c r="K57" s="27"/>
      <c r="L57" s="158"/>
      <c r="M57" s="27">
        <v>180</v>
      </c>
      <c r="N57" s="55" t="s">
        <v>68</v>
      </c>
      <c r="O57" s="47"/>
      <c r="P57" s="56"/>
    </row>
    <row r="58" ht="22.5" customHeight="1" spans="1:16">
      <c r="A58" s="105">
        <v>50</v>
      </c>
      <c r="B58" s="120"/>
      <c r="C58" s="115" t="s">
        <v>154</v>
      </c>
      <c r="D58" s="125"/>
      <c r="E58" s="125"/>
      <c r="F58" s="125"/>
      <c r="G58" s="125"/>
      <c r="H58" s="56"/>
      <c r="I58" s="153"/>
      <c r="J58" s="56"/>
      <c r="K58" s="27"/>
      <c r="L58" s="158"/>
      <c r="M58" s="27">
        <v>180</v>
      </c>
      <c r="N58" s="27" t="s">
        <v>68</v>
      </c>
      <c r="O58" s="47"/>
      <c r="P58" s="56"/>
    </row>
    <row r="59" ht="22.5" customHeight="1" spans="1:16">
      <c r="A59" s="105">
        <v>51</v>
      </c>
      <c r="B59" s="120"/>
      <c r="C59" s="115" t="s">
        <v>156</v>
      </c>
      <c r="D59" s="125"/>
      <c r="E59" s="125"/>
      <c r="F59" s="125"/>
      <c r="G59" s="125"/>
      <c r="H59" s="56"/>
      <c r="I59" s="153"/>
      <c r="J59" s="56"/>
      <c r="K59" s="27"/>
      <c r="L59" s="158"/>
      <c r="M59" s="27">
        <v>180</v>
      </c>
      <c r="N59" s="27" t="s">
        <v>68</v>
      </c>
      <c r="O59" s="47"/>
      <c r="P59" s="56"/>
    </row>
    <row r="60" ht="22.5" customHeight="1" spans="1:16">
      <c r="A60" s="105">
        <v>52</v>
      </c>
      <c r="B60" s="121"/>
      <c r="C60" s="115" t="s">
        <v>158</v>
      </c>
      <c r="D60" s="126"/>
      <c r="E60" s="126"/>
      <c r="F60" s="126"/>
      <c r="G60" s="126"/>
      <c r="H60" s="57"/>
      <c r="I60" s="154"/>
      <c r="J60" s="57"/>
      <c r="K60" s="27"/>
      <c r="L60" s="159"/>
      <c r="M60" s="27">
        <v>180</v>
      </c>
      <c r="N60" s="27" t="s">
        <v>68</v>
      </c>
      <c r="O60" s="48"/>
      <c r="P60" s="57"/>
    </row>
    <row r="61" s="80" customFormat="1" ht="22.5" customHeight="1" spans="1:18">
      <c r="A61" s="105">
        <v>53</v>
      </c>
      <c r="B61" s="115" t="s">
        <v>165</v>
      </c>
      <c r="C61" s="115" t="s">
        <v>166</v>
      </c>
      <c r="D61" s="127"/>
      <c r="E61" s="127"/>
      <c r="F61" s="128" t="s">
        <v>167</v>
      </c>
      <c r="G61" s="129">
        <v>16</v>
      </c>
      <c r="H61" s="55">
        <f>E61+G61</f>
        <v>16</v>
      </c>
      <c r="I61" s="160"/>
      <c r="J61" s="147">
        <v>753</v>
      </c>
      <c r="K61" s="114">
        <v>19200</v>
      </c>
      <c r="L61" s="149" t="s">
        <v>168</v>
      </c>
      <c r="M61" s="115"/>
      <c r="N61" s="115"/>
      <c r="O61" s="115"/>
      <c r="P61" s="115"/>
      <c r="Q61" s="79"/>
      <c r="R61" s="79"/>
    </row>
    <row r="62" ht="22.5" customHeight="1" spans="1:16">
      <c r="A62" s="105">
        <v>54</v>
      </c>
      <c r="B62" s="115" t="s">
        <v>165</v>
      </c>
      <c r="C62" s="115" t="s">
        <v>169</v>
      </c>
      <c r="D62" s="130"/>
      <c r="E62" s="130"/>
      <c r="F62" s="130"/>
      <c r="G62" s="131"/>
      <c r="H62" s="56"/>
      <c r="I62" s="161"/>
      <c r="J62" s="147">
        <v>753</v>
      </c>
      <c r="K62" s="120"/>
      <c r="L62" s="150"/>
      <c r="M62" s="115"/>
      <c r="N62" s="115"/>
      <c r="O62" s="115"/>
      <c r="P62" s="115"/>
    </row>
    <row r="63" ht="22.5" customHeight="1" spans="1:16">
      <c r="A63" s="105">
        <v>55</v>
      </c>
      <c r="B63" s="115" t="s">
        <v>165</v>
      </c>
      <c r="C63" s="115" t="s">
        <v>170</v>
      </c>
      <c r="D63" s="130"/>
      <c r="E63" s="130"/>
      <c r="F63" s="130"/>
      <c r="G63" s="131"/>
      <c r="H63" s="56"/>
      <c r="I63" s="161"/>
      <c r="J63" s="147">
        <v>753</v>
      </c>
      <c r="K63" s="120"/>
      <c r="L63" s="150"/>
      <c r="M63" s="115"/>
      <c r="N63" s="115"/>
      <c r="O63" s="115"/>
      <c r="P63" s="115"/>
    </row>
    <row r="64" ht="22.5" customHeight="1" spans="1:16">
      <c r="A64" s="105">
        <v>56</v>
      </c>
      <c r="B64" s="115" t="s">
        <v>165</v>
      </c>
      <c r="C64" s="115" t="s">
        <v>171</v>
      </c>
      <c r="D64" s="130"/>
      <c r="E64" s="130"/>
      <c r="F64" s="130"/>
      <c r="G64" s="131"/>
      <c r="H64" s="56"/>
      <c r="I64" s="161"/>
      <c r="J64" s="147">
        <v>753</v>
      </c>
      <c r="K64" s="120"/>
      <c r="L64" s="150"/>
      <c r="M64" s="115"/>
      <c r="N64" s="115"/>
      <c r="O64" s="115"/>
      <c r="P64" s="115"/>
    </row>
    <row r="65" ht="22.5" customHeight="1" spans="1:16">
      <c r="A65" s="105">
        <v>57</v>
      </c>
      <c r="B65" s="115" t="s">
        <v>165</v>
      </c>
      <c r="C65" s="115" t="s">
        <v>172</v>
      </c>
      <c r="D65" s="130"/>
      <c r="E65" s="130"/>
      <c r="F65" s="130"/>
      <c r="G65" s="131"/>
      <c r="H65" s="56"/>
      <c r="I65" s="161"/>
      <c r="J65" s="147">
        <v>753</v>
      </c>
      <c r="K65" s="120"/>
      <c r="L65" s="150"/>
      <c r="M65" s="115"/>
      <c r="N65" s="115"/>
      <c r="O65" s="115"/>
      <c r="P65" s="115"/>
    </row>
    <row r="66" ht="22.5" customHeight="1" spans="1:16">
      <c r="A66" s="105">
        <v>58</v>
      </c>
      <c r="B66" s="115" t="s">
        <v>165</v>
      </c>
      <c r="C66" s="115" t="s">
        <v>173</v>
      </c>
      <c r="D66" s="130"/>
      <c r="E66" s="130"/>
      <c r="F66" s="130"/>
      <c r="G66" s="131"/>
      <c r="H66" s="56"/>
      <c r="I66" s="161"/>
      <c r="J66" s="147">
        <v>753</v>
      </c>
      <c r="K66" s="120"/>
      <c r="L66" s="150"/>
      <c r="M66" s="115"/>
      <c r="N66" s="115"/>
      <c r="O66" s="115"/>
      <c r="P66" s="115"/>
    </row>
    <row r="67" ht="22.5" customHeight="1" spans="1:16">
      <c r="A67" s="105">
        <v>59</v>
      </c>
      <c r="B67" s="115" t="s">
        <v>165</v>
      </c>
      <c r="C67" s="115" t="s">
        <v>174</v>
      </c>
      <c r="D67" s="130"/>
      <c r="E67" s="130"/>
      <c r="F67" s="130"/>
      <c r="G67" s="131"/>
      <c r="H67" s="56"/>
      <c r="I67" s="161"/>
      <c r="J67" s="147">
        <v>753</v>
      </c>
      <c r="K67" s="120"/>
      <c r="L67" s="150"/>
      <c r="M67" s="115"/>
      <c r="N67" s="115"/>
      <c r="O67" s="115"/>
      <c r="P67" s="115"/>
    </row>
    <row r="68" ht="22.5" customHeight="1" spans="1:16">
      <c r="A68" s="105">
        <v>60</v>
      </c>
      <c r="B68" s="115" t="s">
        <v>175</v>
      </c>
      <c r="C68" s="115" t="s">
        <v>176</v>
      </c>
      <c r="D68" s="130"/>
      <c r="E68" s="130"/>
      <c r="F68" s="130"/>
      <c r="G68" s="131"/>
      <c r="H68" s="56"/>
      <c r="I68" s="161"/>
      <c r="J68" s="147">
        <v>376</v>
      </c>
      <c r="K68" s="120"/>
      <c r="L68" s="150"/>
      <c r="M68" s="115"/>
      <c r="N68" s="115"/>
      <c r="O68" s="115"/>
      <c r="P68" s="115"/>
    </row>
    <row r="69" ht="22.5" customHeight="1" spans="1:16">
      <c r="A69" s="105">
        <v>61</v>
      </c>
      <c r="B69" s="115" t="s">
        <v>175</v>
      </c>
      <c r="C69" s="115" t="s">
        <v>177</v>
      </c>
      <c r="D69" s="130"/>
      <c r="E69" s="130"/>
      <c r="F69" s="130"/>
      <c r="G69" s="131"/>
      <c r="H69" s="56"/>
      <c r="I69" s="161"/>
      <c r="J69" s="147">
        <v>376</v>
      </c>
      <c r="K69" s="120"/>
      <c r="L69" s="150"/>
      <c r="M69" s="115"/>
      <c r="N69" s="115"/>
      <c r="O69" s="115"/>
      <c r="P69" s="115"/>
    </row>
    <row r="70" ht="22.5" customHeight="1" spans="1:16">
      <c r="A70" s="105">
        <v>62</v>
      </c>
      <c r="B70" s="115" t="s">
        <v>175</v>
      </c>
      <c r="C70" s="115" t="s">
        <v>178</v>
      </c>
      <c r="D70" s="162"/>
      <c r="E70" s="162"/>
      <c r="F70" s="162"/>
      <c r="G70" s="163"/>
      <c r="H70" s="57"/>
      <c r="I70" s="191"/>
      <c r="J70" s="147">
        <v>376</v>
      </c>
      <c r="K70" s="121"/>
      <c r="L70" s="151"/>
      <c r="M70" s="115"/>
      <c r="N70" s="115"/>
      <c r="O70" s="115"/>
      <c r="P70" s="115"/>
    </row>
    <row r="71" ht="22.5" customHeight="1" spans="1:16">
      <c r="A71" s="105">
        <v>63</v>
      </c>
      <c r="B71" s="115" t="s">
        <v>179</v>
      </c>
      <c r="C71" s="115" t="s">
        <v>180</v>
      </c>
      <c r="D71" s="106"/>
      <c r="E71" s="107">
        <v>0.1</v>
      </c>
      <c r="F71" s="108" t="s">
        <v>181</v>
      </c>
      <c r="G71" s="107">
        <v>5</v>
      </c>
      <c r="H71" s="46">
        <f t="shared" ref="H71:H83" si="6">E71+G71</f>
        <v>5.1</v>
      </c>
      <c r="I71" s="142"/>
      <c r="J71" s="46">
        <v>2040</v>
      </c>
      <c r="K71" s="27">
        <v>2040</v>
      </c>
      <c r="L71" s="192" t="s">
        <v>182</v>
      </c>
      <c r="M71" s="115"/>
      <c r="N71" s="115"/>
      <c r="O71" s="115"/>
      <c r="P71" s="115"/>
    </row>
    <row r="72" ht="22.5" customHeight="1" spans="1:16">
      <c r="A72" s="105">
        <v>64</v>
      </c>
      <c r="B72" s="115" t="s">
        <v>179</v>
      </c>
      <c r="C72" s="115" t="s">
        <v>183</v>
      </c>
      <c r="D72" s="106"/>
      <c r="E72" s="106"/>
      <c r="F72" s="108" t="s">
        <v>184</v>
      </c>
      <c r="G72" s="107">
        <v>1</v>
      </c>
      <c r="H72" s="46">
        <f t="shared" si="6"/>
        <v>1</v>
      </c>
      <c r="I72" s="142"/>
      <c r="J72" s="46">
        <v>400</v>
      </c>
      <c r="K72" s="27">
        <v>400</v>
      </c>
      <c r="L72" s="192" t="s">
        <v>182</v>
      </c>
      <c r="M72" s="115"/>
      <c r="N72" s="115"/>
      <c r="O72" s="115"/>
      <c r="P72" s="115"/>
    </row>
    <row r="73" ht="22.5" customHeight="1" spans="1:16">
      <c r="A73" s="105">
        <v>65</v>
      </c>
      <c r="B73" s="115" t="s">
        <v>179</v>
      </c>
      <c r="C73" s="115" t="s">
        <v>185</v>
      </c>
      <c r="D73" s="106"/>
      <c r="E73" s="106"/>
      <c r="F73" s="108" t="s">
        <v>186</v>
      </c>
      <c r="G73" s="107">
        <v>4</v>
      </c>
      <c r="H73" s="46">
        <f t="shared" si="6"/>
        <v>4</v>
      </c>
      <c r="I73" s="142"/>
      <c r="J73" s="46">
        <v>1600</v>
      </c>
      <c r="K73" s="27">
        <v>1600</v>
      </c>
      <c r="L73" s="192" t="s">
        <v>187</v>
      </c>
      <c r="M73" s="115"/>
      <c r="N73" s="115"/>
      <c r="O73" s="115"/>
      <c r="P73" s="115"/>
    </row>
    <row r="74" ht="22.5" customHeight="1" spans="1:16">
      <c r="A74" s="105">
        <v>66</v>
      </c>
      <c r="B74" s="115" t="s">
        <v>179</v>
      </c>
      <c r="C74" s="115" t="s">
        <v>188</v>
      </c>
      <c r="D74" s="106"/>
      <c r="E74" s="106"/>
      <c r="F74" s="108" t="s">
        <v>189</v>
      </c>
      <c r="G74" s="107">
        <v>1</v>
      </c>
      <c r="H74" s="46">
        <f t="shared" si="6"/>
        <v>1</v>
      </c>
      <c r="I74" s="142"/>
      <c r="J74" s="46">
        <v>400</v>
      </c>
      <c r="K74" s="27">
        <v>400</v>
      </c>
      <c r="L74" s="192" t="s">
        <v>187</v>
      </c>
      <c r="M74" s="115"/>
      <c r="N74" s="115"/>
      <c r="O74" s="115"/>
      <c r="P74" s="115"/>
    </row>
    <row r="75" ht="22.5" customHeight="1" spans="1:16">
      <c r="A75" s="105">
        <v>67</v>
      </c>
      <c r="B75" s="115" t="s">
        <v>179</v>
      </c>
      <c r="C75" s="115" t="s">
        <v>190</v>
      </c>
      <c r="D75" s="106"/>
      <c r="E75" s="106"/>
      <c r="F75" s="108" t="s">
        <v>191</v>
      </c>
      <c r="G75" s="107">
        <v>1</v>
      </c>
      <c r="H75" s="46">
        <f t="shared" si="6"/>
        <v>1</v>
      </c>
      <c r="I75" s="142"/>
      <c r="J75" s="46">
        <v>400</v>
      </c>
      <c r="K75" s="27">
        <v>400</v>
      </c>
      <c r="L75" s="192" t="s">
        <v>187</v>
      </c>
      <c r="M75" s="115"/>
      <c r="N75" s="115"/>
      <c r="O75" s="115"/>
      <c r="P75" s="115"/>
    </row>
    <row r="76" ht="22.5" customHeight="1" spans="1:16">
      <c r="A76" s="105">
        <v>68</v>
      </c>
      <c r="B76" s="115" t="s">
        <v>179</v>
      </c>
      <c r="C76" s="115" t="s">
        <v>192</v>
      </c>
      <c r="D76" s="106"/>
      <c r="E76" s="106"/>
      <c r="F76" s="108" t="s">
        <v>193</v>
      </c>
      <c r="G76" s="107">
        <v>4</v>
      </c>
      <c r="H76" s="46">
        <f t="shared" si="6"/>
        <v>4</v>
      </c>
      <c r="I76" s="142"/>
      <c r="J76" s="46">
        <v>1600</v>
      </c>
      <c r="K76" s="27">
        <v>1600</v>
      </c>
      <c r="L76" s="192" t="s">
        <v>182</v>
      </c>
      <c r="M76" s="115"/>
      <c r="N76" s="115"/>
      <c r="O76" s="115"/>
      <c r="P76" s="115"/>
    </row>
    <row r="77" ht="34" customHeight="1" spans="1:16">
      <c r="A77" s="105">
        <v>69</v>
      </c>
      <c r="B77" s="115" t="s">
        <v>179</v>
      </c>
      <c r="C77" s="115" t="s">
        <v>194</v>
      </c>
      <c r="D77" s="106"/>
      <c r="E77" s="106"/>
      <c r="F77" s="108" t="s">
        <v>195</v>
      </c>
      <c r="G77" s="107">
        <v>7</v>
      </c>
      <c r="H77" s="46">
        <f t="shared" si="6"/>
        <v>7</v>
      </c>
      <c r="I77" s="142"/>
      <c r="J77" s="46">
        <v>2800</v>
      </c>
      <c r="K77" s="27">
        <v>2800</v>
      </c>
      <c r="L77" s="192" t="s">
        <v>182</v>
      </c>
      <c r="M77" s="115"/>
      <c r="N77" s="115"/>
      <c r="O77" s="115"/>
      <c r="P77" s="115"/>
    </row>
    <row r="78" ht="34" customHeight="1" spans="1:16">
      <c r="A78" s="105">
        <v>70</v>
      </c>
      <c r="B78" s="115" t="s">
        <v>179</v>
      </c>
      <c r="C78" s="115" t="s">
        <v>196</v>
      </c>
      <c r="D78" s="106"/>
      <c r="E78" s="106"/>
      <c r="F78" s="108" t="s">
        <v>197</v>
      </c>
      <c r="G78" s="107">
        <v>3</v>
      </c>
      <c r="H78" s="46">
        <f t="shared" si="6"/>
        <v>3</v>
      </c>
      <c r="I78" s="142"/>
      <c r="J78" s="46">
        <v>1200</v>
      </c>
      <c r="K78" s="27">
        <v>1200</v>
      </c>
      <c r="L78" s="192" t="s">
        <v>182</v>
      </c>
      <c r="M78" s="115"/>
      <c r="N78" s="115"/>
      <c r="O78" s="115"/>
      <c r="P78" s="115"/>
    </row>
    <row r="79" ht="22.5" customHeight="1" spans="1:16">
      <c r="A79" s="105">
        <v>71</v>
      </c>
      <c r="B79" s="115" t="s">
        <v>179</v>
      </c>
      <c r="C79" s="115" t="s">
        <v>198</v>
      </c>
      <c r="D79" s="106"/>
      <c r="E79" s="106"/>
      <c r="F79" s="108" t="s">
        <v>199</v>
      </c>
      <c r="G79" s="107">
        <v>1</v>
      </c>
      <c r="H79" s="46">
        <f t="shared" si="6"/>
        <v>1</v>
      </c>
      <c r="I79" s="142"/>
      <c r="J79" s="46">
        <v>400</v>
      </c>
      <c r="K79" s="27">
        <v>400</v>
      </c>
      <c r="L79" s="192" t="s">
        <v>182</v>
      </c>
      <c r="M79" s="115"/>
      <c r="N79" s="115"/>
      <c r="O79" s="115"/>
      <c r="P79" s="115"/>
    </row>
    <row r="80" ht="33" customHeight="1" spans="1:16">
      <c r="A80" s="105">
        <v>72</v>
      </c>
      <c r="B80" s="115" t="s">
        <v>179</v>
      </c>
      <c r="C80" s="115" t="s">
        <v>200</v>
      </c>
      <c r="D80" s="106"/>
      <c r="E80" s="106"/>
      <c r="F80" s="108" t="s">
        <v>201</v>
      </c>
      <c r="G80" s="106">
        <v>18</v>
      </c>
      <c r="H80" s="46">
        <f t="shared" si="6"/>
        <v>18</v>
      </c>
      <c r="I80" s="142"/>
      <c r="J80" s="46">
        <v>12000</v>
      </c>
      <c r="K80" s="27">
        <v>12000</v>
      </c>
      <c r="L80" s="192" t="s">
        <v>187</v>
      </c>
      <c r="M80" s="115"/>
      <c r="N80" s="115"/>
      <c r="O80" s="115"/>
      <c r="P80" s="115"/>
    </row>
    <row r="81" ht="22.5" customHeight="1" spans="1:16">
      <c r="A81" s="105">
        <v>73</v>
      </c>
      <c r="B81" s="115" t="s">
        <v>179</v>
      </c>
      <c r="C81" s="115" t="s">
        <v>202</v>
      </c>
      <c r="D81" s="106"/>
      <c r="E81" s="106"/>
      <c r="F81" s="108" t="s">
        <v>203</v>
      </c>
      <c r="G81" s="107">
        <v>2</v>
      </c>
      <c r="H81" s="46">
        <f t="shared" si="6"/>
        <v>2</v>
      </c>
      <c r="I81" s="142"/>
      <c r="J81" s="46">
        <v>800</v>
      </c>
      <c r="K81" s="27">
        <v>800</v>
      </c>
      <c r="L81" s="192" t="s">
        <v>182</v>
      </c>
      <c r="M81" s="115"/>
      <c r="N81" s="115"/>
      <c r="O81" s="115"/>
      <c r="P81" s="115"/>
    </row>
    <row r="82" ht="22.5" customHeight="1" spans="1:16">
      <c r="A82" s="105">
        <v>74</v>
      </c>
      <c r="B82" s="115" t="s">
        <v>179</v>
      </c>
      <c r="C82" s="115" t="s">
        <v>204</v>
      </c>
      <c r="D82" s="106"/>
      <c r="E82" s="106"/>
      <c r="F82" s="108" t="s">
        <v>205</v>
      </c>
      <c r="G82" s="106">
        <v>6</v>
      </c>
      <c r="H82" s="46">
        <f t="shared" si="6"/>
        <v>6</v>
      </c>
      <c r="I82" s="142"/>
      <c r="J82" s="46">
        <v>3000</v>
      </c>
      <c r="K82" s="27">
        <v>3000</v>
      </c>
      <c r="L82" s="192" t="s">
        <v>187</v>
      </c>
      <c r="M82" s="115"/>
      <c r="N82" s="115"/>
      <c r="O82" s="115"/>
      <c r="P82" s="115"/>
    </row>
    <row r="83" ht="22.5" customHeight="1" spans="1:16">
      <c r="A83" s="105">
        <v>75</v>
      </c>
      <c r="B83" s="114" t="s">
        <v>206</v>
      </c>
      <c r="C83" s="115" t="s">
        <v>207</v>
      </c>
      <c r="D83" s="123"/>
      <c r="E83" s="123"/>
      <c r="F83" s="124" t="s">
        <v>208</v>
      </c>
      <c r="G83" s="164">
        <v>3</v>
      </c>
      <c r="H83" s="55">
        <f t="shared" si="6"/>
        <v>3</v>
      </c>
      <c r="I83" s="152"/>
      <c r="J83" s="46">
        <v>300</v>
      </c>
      <c r="K83" s="45">
        <v>2400</v>
      </c>
      <c r="L83" s="193" t="s">
        <v>209</v>
      </c>
      <c r="M83" s="115"/>
      <c r="N83" s="115"/>
      <c r="O83" s="115"/>
      <c r="P83" s="115"/>
    </row>
    <row r="84" ht="22.5" customHeight="1" spans="1:16">
      <c r="A84" s="105">
        <v>76</v>
      </c>
      <c r="B84" s="120"/>
      <c r="C84" s="115" t="s">
        <v>210</v>
      </c>
      <c r="D84" s="125"/>
      <c r="E84" s="125"/>
      <c r="F84" s="125"/>
      <c r="G84" s="165"/>
      <c r="H84" s="56"/>
      <c r="I84" s="153"/>
      <c r="J84" s="46">
        <v>300</v>
      </c>
      <c r="K84" s="47"/>
      <c r="L84" s="194"/>
      <c r="M84" s="115"/>
      <c r="N84" s="115"/>
      <c r="O84" s="115"/>
      <c r="P84" s="115"/>
    </row>
    <row r="85" ht="22.5" customHeight="1" spans="1:16">
      <c r="A85" s="105">
        <v>77</v>
      </c>
      <c r="B85" s="120"/>
      <c r="C85" s="115" t="s">
        <v>211</v>
      </c>
      <c r="D85" s="125"/>
      <c r="E85" s="125"/>
      <c r="F85" s="125"/>
      <c r="G85" s="165"/>
      <c r="H85" s="56"/>
      <c r="I85" s="153"/>
      <c r="J85" s="46">
        <v>300</v>
      </c>
      <c r="K85" s="47"/>
      <c r="L85" s="194"/>
      <c r="M85" s="115"/>
      <c r="N85" s="115"/>
      <c r="O85" s="115"/>
      <c r="P85" s="115"/>
    </row>
    <row r="86" ht="22.5" customHeight="1" spans="1:16">
      <c r="A86" s="105">
        <v>78</v>
      </c>
      <c r="B86" s="121"/>
      <c r="C86" s="115" t="s">
        <v>180</v>
      </c>
      <c r="D86" s="126"/>
      <c r="E86" s="126"/>
      <c r="F86" s="126"/>
      <c r="G86" s="166"/>
      <c r="H86" s="57"/>
      <c r="I86" s="154"/>
      <c r="J86" s="46">
        <v>300</v>
      </c>
      <c r="K86" s="48"/>
      <c r="L86" s="195"/>
      <c r="M86" s="115"/>
      <c r="N86" s="115"/>
      <c r="O86" s="115"/>
      <c r="P86" s="115"/>
    </row>
    <row r="87" ht="22.5" customHeight="1" spans="1:16">
      <c r="A87" s="109">
        <v>79</v>
      </c>
      <c r="B87" s="114" t="s">
        <v>206</v>
      </c>
      <c r="C87" s="115" t="s">
        <v>188</v>
      </c>
      <c r="D87" s="123"/>
      <c r="E87" s="123"/>
      <c r="F87" s="124" t="s">
        <v>212</v>
      </c>
      <c r="G87" s="164">
        <v>3</v>
      </c>
      <c r="H87" s="55">
        <f>E87+G87</f>
        <v>3</v>
      </c>
      <c r="I87" s="152"/>
      <c r="J87" s="46">
        <v>300</v>
      </c>
      <c r="K87" s="45">
        <v>2400</v>
      </c>
      <c r="L87" s="193" t="s">
        <v>209</v>
      </c>
      <c r="M87" s="115"/>
      <c r="N87" s="115"/>
      <c r="O87" s="115"/>
      <c r="P87" s="115"/>
    </row>
    <row r="88" ht="22.5" customHeight="1" spans="1:16">
      <c r="A88" s="109">
        <v>80</v>
      </c>
      <c r="B88" s="120"/>
      <c r="C88" s="115" t="s">
        <v>213</v>
      </c>
      <c r="D88" s="125"/>
      <c r="E88" s="125"/>
      <c r="F88" s="125"/>
      <c r="G88" s="165"/>
      <c r="H88" s="56"/>
      <c r="I88" s="153"/>
      <c r="J88" s="46">
        <v>300</v>
      </c>
      <c r="K88" s="47"/>
      <c r="L88" s="194"/>
      <c r="M88" s="115"/>
      <c r="N88" s="115"/>
      <c r="O88" s="115"/>
      <c r="P88" s="115"/>
    </row>
    <row r="89" ht="22.5" customHeight="1" spans="1:16">
      <c r="A89" s="109">
        <v>81</v>
      </c>
      <c r="B89" s="120"/>
      <c r="C89" s="115" t="s">
        <v>214</v>
      </c>
      <c r="D89" s="125"/>
      <c r="E89" s="125"/>
      <c r="F89" s="125"/>
      <c r="G89" s="165"/>
      <c r="H89" s="56"/>
      <c r="I89" s="153"/>
      <c r="J89" s="46">
        <v>300</v>
      </c>
      <c r="K89" s="47"/>
      <c r="L89" s="194"/>
      <c r="M89" s="115"/>
      <c r="N89" s="115"/>
      <c r="O89" s="115"/>
      <c r="P89" s="115"/>
    </row>
    <row r="90" ht="22.5" customHeight="1" spans="1:16">
      <c r="A90" s="109">
        <v>82</v>
      </c>
      <c r="B90" s="120"/>
      <c r="C90" s="114" t="s">
        <v>190</v>
      </c>
      <c r="D90" s="125"/>
      <c r="E90" s="125"/>
      <c r="F90" s="125"/>
      <c r="G90" s="165"/>
      <c r="H90" s="56"/>
      <c r="I90" s="153"/>
      <c r="J90" s="55">
        <v>300</v>
      </c>
      <c r="K90" s="47"/>
      <c r="L90" s="194"/>
      <c r="M90" s="115"/>
      <c r="N90" s="115"/>
      <c r="O90" s="115"/>
      <c r="P90" s="115"/>
    </row>
    <row r="91" ht="69" customHeight="1" spans="1:16">
      <c r="A91" s="105">
        <v>83</v>
      </c>
      <c r="B91" s="27" t="s">
        <v>96</v>
      </c>
      <c r="C91" s="27" t="s">
        <v>215</v>
      </c>
      <c r="D91" s="106"/>
      <c r="E91" s="107">
        <v>0.5</v>
      </c>
      <c r="F91" s="108"/>
      <c r="G91" s="106"/>
      <c r="H91" s="46">
        <f t="shared" ref="H91:H97" si="7">E91+G91</f>
        <v>0.5</v>
      </c>
      <c r="I91" s="142" t="s">
        <v>216</v>
      </c>
      <c r="J91" s="46">
        <v>7200</v>
      </c>
      <c r="K91" s="27">
        <v>7200</v>
      </c>
      <c r="L91" s="46" t="s">
        <v>111</v>
      </c>
      <c r="M91" s="27">
        <f>SUM(K91*0.15)</f>
        <v>1080</v>
      </c>
      <c r="N91" s="46" t="s">
        <v>48</v>
      </c>
      <c r="O91" s="27">
        <f t="shared" ref="O91:O93" si="8">SUM(K91*0.3)</f>
        <v>2160</v>
      </c>
      <c r="P91" s="147" t="s">
        <v>217</v>
      </c>
    </row>
    <row r="92" ht="53" customHeight="1" spans="1:16">
      <c r="A92" s="109">
        <v>84</v>
      </c>
      <c r="B92" s="115" t="s">
        <v>218</v>
      </c>
      <c r="C92" s="115" t="s">
        <v>219</v>
      </c>
      <c r="D92" s="167" t="s">
        <v>220</v>
      </c>
      <c r="E92" s="126">
        <v>7</v>
      </c>
      <c r="F92" s="168" t="s">
        <v>221</v>
      </c>
      <c r="G92" s="106"/>
      <c r="H92" s="46">
        <f t="shared" si="7"/>
        <v>7</v>
      </c>
      <c r="I92" s="143"/>
      <c r="J92" s="147">
        <v>4000</v>
      </c>
      <c r="K92" s="115">
        <v>4000</v>
      </c>
      <c r="L92" s="55" t="s">
        <v>222</v>
      </c>
      <c r="M92" s="27">
        <f t="shared" ref="M91:M93" si="9">SUM(K92*0.15)</f>
        <v>600</v>
      </c>
      <c r="N92" s="147" t="s">
        <v>48</v>
      </c>
      <c r="O92" s="27">
        <f t="shared" si="8"/>
        <v>1200</v>
      </c>
      <c r="P92" s="147" t="s">
        <v>19</v>
      </c>
    </row>
    <row r="93" ht="67" customHeight="1" spans="1:16">
      <c r="A93" s="109">
        <v>85</v>
      </c>
      <c r="B93" s="115" t="s">
        <v>218</v>
      </c>
      <c r="C93" s="122" t="s">
        <v>223</v>
      </c>
      <c r="D93" s="169" t="s">
        <v>224</v>
      </c>
      <c r="E93" s="106">
        <v>3.5</v>
      </c>
      <c r="F93" s="170" t="s">
        <v>225</v>
      </c>
      <c r="G93" s="106"/>
      <c r="H93" s="46">
        <f t="shared" si="7"/>
        <v>3.5</v>
      </c>
      <c r="I93" s="142" t="s">
        <v>226</v>
      </c>
      <c r="J93" s="46">
        <v>4000</v>
      </c>
      <c r="K93" s="27">
        <v>4000</v>
      </c>
      <c r="L93" s="56"/>
      <c r="M93" s="27">
        <f t="shared" si="9"/>
        <v>600</v>
      </c>
      <c r="N93" s="46" t="s">
        <v>126</v>
      </c>
      <c r="O93" s="27">
        <f t="shared" si="8"/>
        <v>1200</v>
      </c>
      <c r="P93" s="46" t="s">
        <v>19</v>
      </c>
    </row>
    <row r="94" ht="16" customHeight="1" spans="1:16">
      <c r="A94" s="105">
        <v>86</v>
      </c>
      <c r="B94" s="114" t="s">
        <v>227</v>
      </c>
      <c r="C94" s="115" t="s">
        <v>228</v>
      </c>
      <c r="D94" s="171"/>
      <c r="E94" s="172">
        <v>18</v>
      </c>
      <c r="F94" s="173" t="s">
        <v>229</v>
      </c>
      <c r="G94" s="173"/>
      <c r="H94" s="46">
        <f t="shared" si="7"/>
        <v>18</v>
      </c>
      <c r="I94" s="196"/>
      <c r="J94" s="27"/>
      <c r="K94" s="197">
        <v>7200</v>
      </c>
      <c r="L94" s="27" t="s">
        <v>230</v>
      </c>
      <c r="M94" s="115"/>
      <c r="N94" s="115"/>
      <c r="O94" s="115"/>
      <c r="P94" s="115"/>
    </row>
    <row r="95" ht="30" customHeight="1" spans="1:16">
      <c r="A95" s="105">
        <v>87</v>
      </c>
      <c r="B95" s="120"/>
      <c r="C95" s="115" t="s">
        <v>231</v>
      </c>
      <c r="D95" s="174"/>
      <c r="E95" s="172">
        <v>18</v>
      </c>
      <c r="F95" s="175"/>
      <c r="G95" s="175"/>
      <c r="H95" s="46">
        <f t="shared" si="7"/>
        <v>18</v>
      </c>
      <c r="I95" s="198"/>
      <c r="J95" s="27"/>
      <c r="K95" s="197">
        <v>7200</v>
      </c>
      <c r="L95" s="27"/>
      <c r="M95" s="115"/>
      <c r="N95" s="115"/>
      <c r="O95" s="115"/>
      <c r="P95" s="115"/>
    </row>
    <row r="96" ht="37" customHeight="1" spans="1:16">
      <c r="A96" s="105">
        <v>88</v>
      </c>
      <c r="B96" s="121"/>
      <c r="C96" s="115" t="s">
        <v>232</v>
      </c>
      <c r="D96" s="176"/>
      <c r="E96" s="172">
        <v>18</v>
      </c>
      <c r="F96" s="177"/>
      <c r="G96" s="177"/>
      <c r="H96" s="46">
        <f t="shared" si="7"/>
        <v>18</v>
      </c>
      <c r="I96" s="199"/>
      <c r="J96" s="27"/>
      <c r="K96" s="149">
        <v>7200</v>
      </c>
      <c r="L96" s="27"/>
      <c r="M96" s="115"/>
      <c r="N96" s="115"/>
      <c r="O96" s="115"/>
      <c r="P96" s="115"/>
    </row>
    <row r="97" ht="57" customHeight="1" spans="1:16">
      <c r="A97" s="105">
        <v>89</v>
      </c>
      <c r="B97" s="27" t="s">
        <v>14</v>
      </c>
      <c r="C97" s="178" t="s">
        <v>15</v>
      </c>
      <c r="D97" s="105"/>
      <c r="E97" s="105"/>
      <c r="F97" s="105"/>
      <c r="G97" s="105"/>
      <c r="H97" s="105"/>
      <c r="I97" s="142" t="s">
        <v>233</v>
      </c>
      <c r="J97" s="178">
        <v>60000</v>
      </c>
      <c r="K97" s="178">
        <v>60000</v>
      </c>
      <c r="L97" s="46" t="s">
        <v>17</v>
      </c>
      <c r="M97" s="27">
        <v>9000</v>
      </c>
      <c r="N97" s="178" t="s">
        <v>18</v>
      </c>
      <c r="O97" s="27">
        <v>18000</v>
      </c>
      <c r="P97" s="46" t="s">
        <v>19</v>
      </c>
    </row>
    <row r="98" s="79" customFormat="1" ht="38" customHeight="1" spans="1:16">
      <c r="A98" s="105">
        <v>90</v>
      </c>
      <c r="B98" s="113" t="s">
        <v>234</v>
      </c>
      <c r="C98" s="113" t="s">
        <v>228</v>
      </c>
      <c r="D98" s="179"/>
      <c r="E98" s="179"/>
      <c r="F98" s="179"/>
      <c r="G98" s="179"/>
      <c r="H98" s="50">
        <f>E98+G98</f>
        <v>0</v>
      </c>
      <c r="I98" s="200" t="s">
        <v>235</v>
      </c>
      <c r="J98" s="51">
        <v>4000</v>
      </c>
      <c r="K98" s="50">
        <v>4000</v>
      </c>
      <c r="L98" s="51" t="s">
        <v>236</v>
      </c>
      <c r="M98" s="50">
        <f>SUM(K98*0.15)</f>
        <v>600</v>
      </c>
      <c r="N98" s="200" t="s">
        <v>48</v>
      </c>
      <c r="O98" s="50">
        <f>SUM(K98*0.3)</f>
        <v>1200</v>
      </c>
      <c r="P98" s="51" t="s">
        <v>19</v>
      </c>
    </row>
    <row r="99" ht="87" customHeight="1" spans="1:16">
      <c r="A99" s="105">
        <v>91</v>
      </c>
      <c r="B99" s="115" t="s">
        <v>179</v>
      </c>
      <c r="C99" s="115" t="s">
        <v>237</v>
      </c>
      <c r="D99" s="105"/>
      <c r="E99" s="105"/>
      <c r="F99" s="105"/>
      <c r="G99" s="105"/>
      <c r="H99" s="105"/>
      <c r="I99" s="178" t="s">
        <v>238</v>
      </c>
      <c r="J99" s="178">
        <v>12000</v>
      </c>
      <c r="K99" s="178">
        <v>12000</v>
      </c>
      <c r="L99" s="46" t="s">
        <v>239</v>
      </c>
      <c r="M99" s="178">
        <f>SUM(K99*0.15)</f>
        <v>1800</v>
      </c>
      <c r="N99" s="178" t="s">
        <v>240</v>
      </c>
      <c r="O99" s="178">
        <f>SUM(K99*0.3)</f>
        <v>3600</v>
      </c>
      <c r="P99" s="46" t="s">
        <v>19</v>
      </c>
    </row>
    <row r="100" spans="1:16">
      <c r="A100" s="180"/>
      <c r="B100" s="181"/>
      <c r="C100" s="181"/>
      <c r="D100" s="181"/>
      <c r="E100" s="182">
        <f ca="1">SUM(E9:E100)</f>
        <v>184.2</v>
      </c>
      <c r="F100" s="182"/>
      <c r="G100" s="182">
        <f ca="1">SUM(G9:G100)</f>
        <v>190</v>
      </c>
      <c r="H100" s="182">
        <v>374.2</v>
      </c>
      <c r="I100" s="201"/>
      <c r="J100" s="202">
        <f>SUM(J9:J99)</f>
        <v>297579</v>
      </c>
      <c r="K100" s="203">
        <f>SUM(K9:K99)</f>
        <v>340980</v>
      </c>
      <c r="L100" s="150"/>
      <c r="M100" s="203">
        <f>SUM(M9:M99)</f>
        <v>38871</v>
      </c>
      <c r="N100" s="204"/>
      <c r="O100" s="203">
        <f>SUM(O9:O99)</f>
        <v>77742</v>
      </c>
      <c r="P100" s="205"/>
    </row>
    <row r="101" spans="1:18">
      <c r="A101" s="180"/>
      <c r="B101" s="181"/>
      <c r="C101" s="181"/>
      <c r="D101" s="181"/>
      <c r="E101" s="182"/>
      <c r="F101" s="182"/>
      <c r="G101" s="182"/>
      <c r="H101" s="182"/>
      <c r="I101" s="206"/>
      <c r="J101" s="207"/>
      <c r="K101" s="208"/>
      <c r="L101" s="150"/>
      <c r="M101" s="208"/>
      <c r="N101" s="209"/>
      <c r="O101" s="208"/>
      <c r="P101" s="210"/>
      <c r="Q101" s="213"/>
      <c r="R101" s="213"/>
    </row>
    <row r="102" spans="1:16">
      <c r="A102" s="183" t="s">
        <v>20</v>
      </c>
      <c r="B102" s="184"/>
      <c r="C102" s="184"/>
      <c r="D102" s="184"/>
      <c r="E102" s="185"/>
      <c r="F102" s="184"/>
      <c r="G102" s="184"/>
      <c r="H102" s="186"/>
      <c r="I102" s="211">
        <f>J100+K100+M100+O100</f>
        <v>755172</v>
      </c>
      <c r="J102" s="211"/>
      <c r="K102" s="211"/>
      <c r="L102" s="211"/>
      <c r="M102" s="211"/>
      <c r="N102" s="211"/>
      <c r="O102" s="211"/>
      <c r="P102" s="212"/>
    </row>
    <row r="103" ht="53" customHeight="1" spans="1:16">
      <c r="A103" s="187"/>
      <c r="B103" s="188"/>
      <c r="C103" s="188"/>
      <c r="D103" s="188"/>
      <c r="E103" s="189"/>
      <c r="F103" s="188"/>
      <c r="G103" s="188"/>
      <c r="H103" s="190"/>
      <c r="I103" s="188"/>
      <c r="J103" s="188"/>
      <c r="K103" s="188"/>
      <c r="L103" s="188"/>
      <c r="M103" s="188"/>
      <c r="N103" s="188"/>
      <c r="O103" s="188"/>
      <c r="P103" s="190"/>
    </row>
    <row r="104" spans="5:5">
      <c r="E104" s="82"/>
    </row>
    <row r="105" spans="5:5">
      <c r="E105" s="82"/>
    </row>
    <row r="106" spans="5:5">
      <c r="E106" s="82"/>
    </row>
    <row r="107" spans="5:5">
      <c r="E107" s="82"/>
    </row>
    <row r="108" spans="5:5">
      <c r="E108" s="82"/>
    </row>
    <row r="109" spans="5:5">
      <c r="E109" s="82"/>
    </row>
    <row r="110" spans="5:5">
      <c r="E110" s="82"/>
    </row>
    <row r="111" spans="5:5">
      <c r="E111" s="82"/>
    </row>
    <row r="112" spans="5:5">
      <c r="E112" s="82"/>
    </row>
    <row r="113" spans="5:5">
      <c r="E113" s="82"/>
    </row>
    <row r="114" spans="5:5">
      <c r="E114" s="82"/>
    </row>
    <row r="115" spans="5:5">
      <c r="E115" s="82"/>
    </row>
    <row r="116" spans="5:5">
      <c r="E116" s="82"/>
    </row>
    <row r="117" spans="5:5">
      <c r="E117" s="82"/>
    </row>
    <row r="118" spans="5:5">
      <c r="E118" s="82"/>
    </row>
    <row r="119" spans="5:5">
      <c r="E119" s="82"/>
    </row>
    <row r="120" spans="5:5">
      <c r="E120" s="82"/>
    </row>
    <row r="121" spans="5:5">
      <c r="E121" s="82"/>
    </row>
    <row r="122" spans="5:5">
      <c r="E122" s="82"/>
    </row>
    <row r="123" spans="5:5">
      <c r="E123" s="82"/>
    </row>
    <row r="124" spans="5:5">
      <c r="E124" s="82"/>
    </row>
    <row r="125" spans="5:5">
      <c r="E125" s="82"/>
    </row>
    <row r="126" spans="5:5">
      <c r="E126" s="82"/>
    </row>
    <row r="127" spans="5:5">
      <c r="E127" s="82"/>
    </row>
    <row r="128" spans="5:5">
      <c r="E128" s="82"/>
    </row>
    <row r="129" spans="5:5">
      <c r="E129" s="82"/>
    </row>
    <row r="130" spans="5:5">
      <c r="E130" s="82"/>
    </row>
    <row r="131" spans="5:5">
      <c r="E131" s="82"/>
    </row>
    <row r="132" spans="5:5">
      <c r="E132" s="82"/>
    </row>
    <row r="133" spans="5:5">
      <c r="E133" s="82"/>
    </row>
    <row r="134" spans="5:5">
      <c r="E134" s="82"/>
    </row>
    <row r="135" spans="5:5">
      <c r="E135" s="82"/>
    </row>
    <row r="136" spans="5:5">
      <c r="E136" s="82"/>
    </row>
    <row r="137" spans="5:5">
      <c r="E137" s="82"/>
    </row>
    <row r="138" spans="5:5">
      <c r="E138" s="82"/>
    </row>
    <row r="139" spans="5:5">
      <c r="E139" s="82"/>
    </row>
    <row r="140" spans="5:5">
      <c r="E140" s="82"/>
    </row>
  </sheetData>
  <mergeCells count="80">
    <mergeCell ref="B6:P6"/>
    <mergeCell ref="M7:P7"/>
    <mergeCell ref="A7:A8"/>
    <mergeCell ref="B7:B8"/>
    <mergeCell ref="B25:B29"/>
    <mergeCell ref="B56:B60"/>
    <mergeCell ref="B83:B86"/>
    <mergeCell ref="B87:B90"/>
    <mergeCell ref="B94:B96"/>
    <mergeCell ref="C7:C8"/>
    <mergeCell ref="D7:D8"/>
    <mergeCell ref="D25:D29"/>
    <mergeCell ref="D94:D96"/>
    <mergeCell ref="E7:E8"/>
    <mergeCell ref="E25:E29"/>
    <mergeCell ref="E100:E101"/>
    <mergeCell ref="F7:F8"/>
    <mergeCell ref="F25:F29"/>
    <mergeCell ref="F56:F60"/>
    <mergeCell ref="F61:F70"/>
    <mergeCell ref="F83:F86"/>
    <mergeCell ref="F87:F90"/>
    <mergeCell ref="F94:F96"/>
    <mergeCell ref="F100:F101"/>
    <mergeCell ref="G7:G8"/>
    <mergeCell ref="G25:G29"/>
    <mergeCell ref="G56:G60"/>
    <mergeCell ref="G61:G70"/>
    <mergeCell ref="G83:G86"/>
    <mergeCell ref="G87:G90"/>
    <mergeCell ref="G94:G96"/>
    <mergeCell ref="G100:G101"/>
    <mergeCell ref="H7:H8"/>
    <mergeCell ref="H25:H29"/>
    <mergeCell ref="H56:H60"/>
    <mergeCell ref="H61:H70"/>
    <mergeCell ref="H83:H86"/>
    <mergeCell ref="H87:H90"/>
    <mergeCell ref="H100:H101"/>
    <mergeCell ref="I7:I8"/>
    <mergeCell ref="I25:I29"/>
    <mergeCell ref="I56:I60"/>
    <mergeCell ref="I61:I70"/>
    <mergeCell ref="I83:I86"/>
    <mergeCell ref="I87:I90"/>
    <mergeCell ref="I94:I96"/>
    <mergeCell ref="I100:I101"/>
    <mergeCell ref="J7:J8"/>
    <mergeCell ref="J25:J29"/>
    <mergeCell ref="J56:J60"/>
    <mergeCell ref="J94:J96"/>
    <mergeCell ref="J100:J101"/>
    <mergeCell ref="K7:K8"/>
    <mergeCell ref="K25:K29"/>
    <mergeCell ref="K56:K60"/>
    <mergeCell ref="K61:K70"/>
    <mergeCell ref="K83:K86"/>
    <mergeCell ref="K87:K90"/>
    <mergeCell ref="K100:K101"/>
    <mergeCell ref="L7:L8"/>
    <mergeCell ref="L19:L24"/>
    <mergeCell ref="L25:L29"/>
    <mergeCell ref="L56:L60"/>
    <mergeCell ref="L61:L70"/>
    <mergeCell ref="L83:L86"/>
    <mergeCell ref="L87:L90"/>
    <mergeCell ref="L92:L93"/>
    <mergeCell ref="L94:L96"/>
    <mergeCell ref="L100:L101"/>
    <mergeCell ref="M100:M101"/>
    <mergeCell ref="N100:N101"/>
    <mergeCell ref="O56:O60"/>
    <mergeCell ref="O100:O101"/>
    <mergeCell ref="P56:P60"/>
    <mergeCell ref="P100:P101"/>
    <mergeCell ref="A100:D101"/>
    <mergeCell ref="A102:H103"/>
    <mergeCell ref="I102:P103"/>
    <mergeCell ref="B2:P3"/>
    <mergeCell ref="B4:P5"/>
  </mergeCells>
  <conditionalFormatting sqref="C16:C24">
    <cfRule type="duplicateValues" dxfId="0" priority="1"/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8" scale="55" fitToHeight="0" orientation="landscape" horizontalDpi="600"/>
  <headerFooter>
    <oddFooter>&amp;C第 &amp;P 页，共 &amp;N 页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G53"/>
  <sheetViews>
    <sheetView topLeftCell="A16" workbookViewId="0">
      <selection activeCell="B52" sqref="B52:G54"/>
    </sheetView>
  </sheetViews>
  <sheetFormatPr defaultColWidth="9" defaultRowHeight="13.5" outlineLevelCol="6"/>
  <cols>
    <col min="1" max="1" width="22.0083333333333" customWidth="1"/>
    <col min="2" max="3" width="10.0083333333333" customWidth="1"/>
    <col min="4" max="4" width="11.4" customWidth="1"/>
    <col min="5" max="5" width="10.0083333333333" customWidth="1"/>
    <col min="6" max="6" width="11.4" customWidth="1"/>
    <col min="7" max="7" width="7.675" customWidth="1"/>
  </cols>
  <sheetData>
    <row r="1" ht="28.5" customHeight="1" spans="1:7">
      <c r="A1" s="36" t="s">
        <v>241</v>
      </c>
      <c r="B1" s="37"/>
      <c r="C1" s="37"/>
      <c r="D1" s="37"/>
      <c r="E1" s="37"/>
      <c r="F1" s="37"/>
      <c r="G1" s="37"/>
    </row>
    <row r="2" ht="28.5" customHeight="1" spans="1:7">
      <c r="A2" s="37" t="s">
        <v>242</v>
      </c>
      <c r="B2" s="37"/>
      <c r="C2" s="37"/>
      <c r="D2" s="37"/>
      <c r="E2" s="37"/>
      <c r="F2" s="37"/>
      <c r="G2" s="37"/>
    </row>
    <row r="3" ht="22.5" customHeight="1" spans="1:7">
      <c r="A3" s="38" t="s">
        <v>2</v>
      </c>
      <c r="B3" s="39" t="s">
        <v>243</v>
      </c>
      <c r="C3" s="39" t="s">
        <v>4</v>
      </c>
      <c r="D3" s="39" t="s">
        <v>244</v>
      </c>
      <c r="E3" s="39" t="s">
        <v>245</v>
      </c>
      <c r="F3" s="39" t="s">
        <v>246</v>
      </c>
      <c r="G3" s="40" t="s">
        <v>247</v>
      </c>
    </row>
    <row r="4" ht="22.5" customHeight="1" spans="1:7">
      <c r="A4" s="41"/>
      <c r="B4" s="42"/>
      <c r="C4" s="42"/>
      <c r="D4" s="42"/>
      <c r="E4" s="42"/>
      <c r="F4" s="42"/>
      <c r="G4" s="43"/>
    </row>
    <row r="5" ht="22.5" customHeight="1" spans="1:7">
      <c r="A5" s="44" t="s">
        <v>248</v>
      </c>
      <c r="B5" s="27" t="s">
        <v>249</v>
      </c>
      <c r="C5" s="27" t="s">
        <v>250</v>
      </c>
      <c r="D5" s="45">
        <v>6000</v>
      </c>
      <c r="E5" s="27" t="s">
        <v>251</v>
      </c>
      <c r="F5" s="27">
        <v>18000</v>
      </c>
      <c r="G5" s="46" t="s">
        <v>252</v>
      </c>
    </row>
    <row r="6" ht="22.5" customHeight="1" spans="1:7">
      <c r="A6" s="44" t="s">
        <v>248</v>
      </c>
      <c r="B6" s="27" t="s">
        <v>253</v>
      </c>
      <c r="C6" s="27"/>
      <c r="D6" s="47"/>
      <c r="E6" s="27"/>
      <c r="F6" s="27"/>
      <c r="G6" s="46"/>
    </row>
    <row r="7" ht="22.5" customHeight="1" spans="1:7">
      <c r="A7" s="44" t="s">
        <v>248</v>
      </c>
      <c r="B7" s="27" t="s">
        <v>254</v>
      </c>
      <c r="C7" s="27"/>
      <c r="D7" s="47"/>
      <c r="E7" s="27"/>
      <c r="F7" s="27"/>
      <c r="G7" s="46"/>
    </row>
    <row r="8" ht="22.5" customHeight="1" spans="1:7">
      <c r="A8" s="44" t="s">
        <v>248</v>
      </c>
      <c r="B8" s="27" t="s">
        <v>255</v>
      </c>
      <c r="C8" s="27"/>
      <c r="D8" s="47"/>
      <c r="E8" s="27"/>
      <c r="F8" s="27"/>
      <c r="G8" s="46"/>
    </row>
    <row r="9" ht="22.5" customHeight="1" spans="1:7">
      <c r="A9" s="44" t="s">
        <v>248</v>
      </c>
      <c r="B9" s="27" t="s">
        <v>256</v>
      </c>
      <c r="C9" s="27"/>
      <c r="D9" s="47"/>
      <c r="E9" s="27"/>
      <c r="F9" s="27"/>
      <c r="G9" s="46"/>
    </row>
    <row r="10" ht="22.5" customHeight="1" spans="1:7">
      <c r="A10" s="44" t="s">
        <v>248</v>
      </c>
      <c r="B10" s="27" t="s">
        <v>257</v>
      </c>
      <c r="C10" s="27"/>
      <c r="D10" s="47"/>
      <c r="E10" s="27"/>
      <c r="F10" s="27"/>
      <c r="G10" s="46"/>
    </row>
    <row r="11" ht="22.5" customHeight="1" spans="1:7">
      <c r="A11" s="44" t="s">
        <v>248</v>
      </c>
      <c r="B11" s="27" t="s">
        <v>258</v>
      </c>
      <c r="C11" s="27"/>
      <c r="D11" s="47"/>
      <c r="E11" s="27"/>
      <c r="F11" s="27"/>
      <c r="G11" s="46"/>
    </row>
    <row r="12" ht="22.5" customHeight="1" spans="1:7">
      <c r="A12" s="44" t="s">
        <v>248</v>
      </c>
      <c r="B12" s="27" t="s">
        <v>259</v>
      </c>
      <c r="C12" s="27"/>
      <c r="D12" s="47"/>
      <c r="E12" s="27"/>
      <c r="F12" s="27"/>
      <c r="G12" s="46"/>
    </row>
    <row r="13" ht="22.5" customHeight="1" spans="1:7">
      <c r="A13" s="44" t="s">
        <v>248</v>
      </c>
      <c r="B13" s="27" t="s">
        <v>260</v>
      </c>
      <c r="C13" s="27"/>
      <c r="D13" s="47"/>
      <c r="E13" s="27"/>
      <c r="F13" s="27"/>
      <c r="G13" s="46"/>
    </row>
    <row r="14" ht="22.5" customHeight="1" spans="1:7">
      <c r="A14" s="44" t="s">
        <v>248</v>
      </c>
      <c r="B14" s="27" t="s">
        <v>261</v>
      </c>
      <c r="C14" s="27"/>
      <c r="D14" s="47"/>
      <c r="E14" s="27"/>
      <c r="F14" s="27"/>
      <c r="G14" s="46"/>
    </row>
    <row r="15" ht="22.5" customHeight="1" spans="1:7">
      <c r="A15" s="44" t="s">
        <v>248</v>
      </c>
      <c r="B15" s="27" t="s">
        <v>262</v>
      </c>
      <c r="C15" s="27"/>
      <c r="D15" s="47"/>
      <c r="E15" s="27"/>
      <c r="F15" s="27"/>
      <c r="G15" s="46"/>
    </row>
    <row r="16" ht="22.5" customHeight="1" spans="1:7">
      <c r="A16" s="44" t="s">
        <v>248</v>
      </c>
      <c r="B16" s="27" t="s">
        <v>263</v>
      </c>
      <c r="C16" s="27"/>
      <c r="D16" s="47"/>
      <c r="E16" s="27"/>
      <c r="F16" s="27"/>
      <c r="G16" s="46"/>
    </row>
    <row r="17" ht="22.5" customHeight="1" spans="1:7">
      <c r="A17" s="44" t="s">
        <v>248</v>
      </c>
      <c r="B17" s="27" t="s">
        <v>264</v>
      </c>
      <c r="C17" s="27"/>
      <c r="D17" s="47"/>
      <c r="E17" s="27"/>
      <c r="F17" s="27"/>
      <c r="G17" s="46"/>
    </row>
    <row r="18" ht="22.5" customHeight="1" spans="1:7">
      <c r="A18" s="44" t="s">
        <v>248</v>
      </c>
      <c r="B18" s="27" t="s">
        <v>265</v>
      </c>
      <c r="C18" s="27"/>
      <c r="D18" s="47"/>
      <c r="E18" s="27"/>
      <c r="F18" s="27"/>
      <c r="G18" s="46"/>
    </row>
    <row r="19" ht="22.5" customHeight="1" spans="1:7">
      <c r="A19" s="44" t="s">
        <v>248</v>
      </c>
      <c r="B19" s="27" t="s">
        <v>266</v>
      </c>
      <c r="C19" s="27"/>
      <c r="D19" s="48"/>
      <c r="E19" s="27"/>
      <c r="F19" s="27"/>
      <c r="G19" s="46"/>
    </row>
    <row r="20" ht="58" customHeight="1" spans="1:7">
      <c r="A20" s="49" t="s">
        <v>137</v>
      </c>
      <c r="B20" s="50" t="s">
        <v>267</v>
      </c>
      <c r="C20" s="50" t="s">
        <v>268</v>
      </c>
      <c r="D20" s="50">
        <v>1600</v>
      </c>
      <c r="E20" s="50" t="s">
        <v>269</v>
      </c>
      <c r="F20" s="50">
        <v>1600</v>
      </c>
      <c r="G20" s="51" t="s">
        <v>270</v>
      </c>
    </row>
    <row r="21" ht="22.5" customHeight="1" spans="1:7">
      <c r="A21" s="44" t="s">
        <v>271</v>
      </c>
      <c r="B21" s="27" t="s">
        <v>272</v>
      </c>
      <c r="C21" s="45" t="s">
        <v>268</v>
      </c>
      <c r="D21" s="45">
        <v>1600</v>
      </c>
      <c r="E21" s="45" t="s">
        <v>273</v>
      </c>
      <c r="F21" s="45">
        <v>3200</v>
      </c>
      <c r="G21" s="46" t="s">
        <v>270</v>
      </c>
    </row>
    <row r="22" ht="22.5" customHeight="1" spans="1:7">
      <c r="A22" s="44" t="s">
        <v>271</v>
      </c>
      <c r="B22" s="27" t="s">
        <v>274</v>
      </c>
      <c r="C22" s="47"/>
      <c r="D22" s="47"/>
      <c r="E22" s="47"/>
      <c r="F22" s="47"/>
      <c r="G22" s="46"/>
    </row>
    <row r="23" ht="22.5" customHeight="1" spans="1:7">
      <c r="A23" s="44" t="s">
        <v>271</v>
      </c>
      <c r="B23" s="27" t="s">
        <v>275</v>
      </c>
      <c r="C23" s="47"/>
      <c r="D23" s="47"/>
      <c r="E23" s="47"/>
      <c r="F23" s="47"/>
      <c r="G23" s="46"/>
    </row>
    <row r="24" ht="22.5" customHeight="1" spans="1:7">
      <c r="A24" s="44" t="s">
        <v>271</v>
      </c>
      <c r="B24" s="27" t="s">
        <v>276</v>
      </c>
      <c r="C24" s="47"/>
      <c r="D24" s="47"/>
      <c r="E24" s="47"/>
      <c r="F24" s="47"/>
      <c r="G24" s="46"/>
    </row>
    <row r="25" ht="22.5" customHeight="1" spans="1:7">
      <c r="A25" s="44" t="s">
        <v>271</v>
      </c>
      <c r="B25" s="27" t="s">
        <v>277</v>
      </c>
      <c r="C25" s="48"/>
      <c r="D25" s="48"/>
      <c r="E25" s="48"/>
      <c r="F25" s="48"/>
      <c r="G25" s="46"/>
    </row>
    <row r="26" ht="22.5" customHeight="1" spans="1:7">
      <c r="A26" s="49" t="s">
        <v>278</v>
      </c>
      <c r="B26" s="50" t="s">
        <v>136</v>
      </c>
      <c r="C26" s="52" t="s">
        <v>279</v>
      </c>
      <c r="D26" s="53">
        <v>1200</v>
      </c>
      <c r="E26" s="53" t="s">
        <v>280</v>
      </c>
      <c r="F26" s="53">
        <v>2400</v>
      </c>
      <c r="G26" s="51" t="s">
        <v>281</v>
      </c>
    </row>
    <row r="27" ht="18" customHeight="1" spans="1:7">
      <c r="A27" s="49" t="s">
        <v>278</v>
      </c>
      <c r="B27" s="50" t="s">
        <v>282</v>
      </c>
      <c r="C27" s="52"/>
      <c r="D27" s="52"/>
      <c r="E27" s="52"/>
      <c r="F27" s="52"/>
      <c r="G27" s="51"/>
    </row>
    <row r="28" ht="47" customHeight="1" spans="1:7">
      <c r="A28" s="49" t="s">
        <v>278</v>
      </c>
      <c r="B28" s="50" t="s">
        <v>283</v>
      </c>
      <c r="C28" s="52"/>
      <c r="D28" s="52"/>
      <c r="E28" s="52"/>
      <c r="F28" s="52"/>
      <c r="G28" s="51"/>
    </row>
    <row r="29" ht="22.5" customHeight="1" spans="1:7">
      <c r="A29" s="49" t="s">
        <v>278</v>
      </c>
      <c r="B29" s="50" t="s">
        <v>284</v>
      </c>
      <c r="C29" s="52"/>
      <c r="D29" s="52"/>
      <c r="E29" s="52"/>
      <c r="F29" s="52"/>
      <c r="G29" s="51"/>
    </row>
    <row r="30" ht="22.5" customHeight="1" spans="1:7">
      <c r="A30" s="49" t="s">
        <v>278</v>
      </c>
      <c r="B30" s="50" t="s">
        <v>285</v>
      </c>
      <c r="C30" s="52"/>
      <c r="D30" s="54"/>
      <c r="E30" s="54"/>
      <c r="F30" s="54"/>
      <c r="G30" s="51"/>
    </row>
    <row r="31" ht="22.5" customHeight="1" spans="1:7">
      <c r="A31" s="27" t="s">
        <v>286</v>
      </c>
      <c r="B31" s="27" t="s">
        <v>287</v>
      </c>
      <c r="C31" s="45" t="s">
        <v>288</v>
      </c>
      <c r="D31" s="45">
        <v>3000</v>
      </c>
      <c r="E31" s="45" t="s">
        <v>289</v>
      </c>
      <c r="F31" s="45">
        <v>6000</v>
      </c>
      <c r="G31" s="55" t="s">
        <v>290</v>
      </c>
    </row>
    <row r="32" ht="22.5" customHeight="1" spans="1:7">
      <c r="A32" s="27" t="s">
        <v>286</v>
      </c>
      <c r="B32" s="27" t="s">
        <v>291</v>
      </c>
      <c r="C32" s="47"/>
      <c r="D32" s="47"/>
      <c r="E32" s="47"/>
      <c r="F32" s="47"/>
      <c r="G32" s="56"/>
    </row>
    <row r="33" ht="22.5" customHeight="1" spans="1:7">
      <c r="A33" s="27" t="s">
        <v>286</v>
      </c>
      <c r="B33" s="27" t="s">
        <v>292</v>
      </c>
      <c r="C33" s="47"/>
      <c r="D33" s="47"/>
      <c r="E33" s="47"/>
      <c r="F33" s="47"/>
      <c r="G33" s="56"/>
    </row>
    <row r="34" ht="22.5" customHeight="1" spans="1:7">
      <c r="A34" s="27" t="s">
        <v>286</v>
      </c>
      <c r="B34" s="27" t="s">
        <v>293</v>
      </c>
      <c r="C34" s="47"/>
      <c r="D34" s="47"/>
      <c r="E34" s="47"/>
      <c r="F34" s="47"/>
      <c r="G34" s="57"/>
    </row>
    <row r="35" ht="22.5" customHeight="1" spans="1:7">
      <c r="A35" s="58" t="s">
        <v>294</v>
      </c>
      <c r="B35" s="50" t="s">
        <v>295</v>
      </c>
      <c r="C35" s="53" t="s">
        <v>296</v>
      </c>
      <c r="D35" s="53">
        <v>800</v>
      </c>
      <c r="E35" s="53" t="s">
        <v>297</v>
      </c>
      <c r="F35" s="53">
        <v>1600</v>
      </c>
      <c r="G35" s="59" t="s">
        <v>298</v>
      </c>
    </row>
    <row r="36" ht="22.5" customHeight="1" spans="1:7">
      <c r="A36" s="60"/>
      <c r="B36" s="50" t="s">
        <v>299</v>
      </c>
      <c r="C36" s="52"/>
      <c r="D36" s="52"/>
      <c r="E36" s="52"/>
      <c r="F36" s="52"/>
      <c r="G36" s="61"/>
    </row>
    <row r="37" ht="22.5" customHeight="1" spans="1:7">
      <c r="A37" s="60"/>
      <c r="B37" s="50" t="s">
        <v>300</v>
      </c>
      <c r="C37" s="52"/>
      <c r="D37" s="52"/>
      <c r="E37" s="52"/>
      <c r="F37" s="52"/>
      <c r="G37" s="61"/>
    </row>
    <row r="38" ht="22.5" customHeight="1" spans="1:7">
      <c r="A38" s="62"/>
      <c r="B38" s="50" t="s">
        <v>301</v>
      </c>
      <c r="C38" s="54"/>
      <c r="D38" s="54"/>
      <c r="E38" s="54"/>
      <c r="F38" s="54"/>
      <c r="G38" s="63"/>
    </row>
    <row r="39" ht="53" customHeight="1" spans="1:7">
      <c r="A39" s="44" t="s">
        <v>302</v>
      </c>
      <c r="B39" s="27" t="s">
        <v>301</v>
      </c>
      <c r="C39" s="27" t="s">
        <v>268</v>
      </c>
      <c r="D39" s="27">
        <v>1600</v>
      </c>
      <c r="E39" s="27" t="s">
        <v>303</v>
      </c>
      <c r="F39" s="27">
        <v>1600</v>
      </c>
      <c r="G39" s="46" t="s">
        <v>270</v>
      </c>
    </row>
    <row r="40" ht="59" customHeight="1" spans="1:7">
      <c r="A40" s="49" t="s">
        <v>304</v>
      </c>
      <c r="B40" s="50" t="s">
        <v>305</v>
      </c>
      <c r="C40" s="51" t="s">
        <v>279</v>
      </c>
      <c r="D40" s="50">
        <v>1200</v>
      </c>
      <c r="E40" s="51" t="s">
        <v>306</v>
      </c>
      <c r="F40" s="50">
        <v>1200</v>
      </c>
      <c r="G40" s="51" t="s">
        <v>281</v>
      </c>
    </row>
    <row r="41" ht="22.5" customHeight="1" spans="1:7">
      <c r="A41" s="64" t="s">
        <v>307</v>
      </c>
      <c r="B41" s="27" t="s">
        <v>308</v>
      </c>
      <c r="C41" s="45" t="s">
        <v>309</v>
      </c>
      <c r="D41" s="45">
        <v>4000</v>
      </c>
      <c r="E41" s="45" t="s">
        <v>306</v>
      </c>
      <c r="F41" s="65">
        <v>4000</v>
      </c>
      <c r="G41" s="66" t="s">
        <v>310</v>
      </c>
    </row>
    <row r="42" ht="22.5" customHeight="1" spans="1:7">
      <c r="A42" s="67"/>
      <c r="B42" s="27" t="s">
        <v>311</v>
      </c>
      <c r="C42" s="48"/>
      <c r="D42" s="48"/>
      <c r="E42" s="48"/>
      <c r="F42" s="68"/>
      <c r="G42" s="69"/>
    </row>
    <row r="43" ht="22.5" customHeight="1" spans="1:7">
      <c r="A43" s="49" t="s">
        <v>312</v>
      </c>
      <c r="B43" s="53" t="s">
        <v>187</v>
      </c>
      <c r="C43" s="59" t="s">
        <v>268</v>
      </c>
      <c r="D43" s="53">
        <v>1600</v>
      </c>
      <c r="E43" s="59" t="s">
        <v>313</v>
      </c>
      <c r="F43" s="53">
        <v>3200</v>
      </c>
      <c r="G43" s="59" t="s">
        <v>270</v>
      </c>
    </row>
    <row r="44" ht="22.5" customHeight="1" spans="1:7">
      <c r="A44" s="49" t="s">
        <v>312</v>
      </c>
      <c r="B44" s="52" t="s">
        <v>314</v>
      </c>
      <c r="C44" s="61"/>
      <c r="D44" s="52"/>
      <c r="E44" s="61"/>
      <c r="F44" s="52"/>
      <c r="G44" s="61"/>
    </row>
    <row r="45" ht="22.5" customHeight="1" spans="1:7">
      <c r="A45" s="49" t="s">
        <v>312</v>
      </c>
      <c r="B45" s="52" t="s">
        <v>262</v>
      </c>
      <c r="C45" s="61"/>
      <c r="D45" s="52"/>
      <c r="E45" s="61"/>
      <c r="F45" s="52"/>
      <c r="G45" s="61"/>
    </row>
    <row r="46" ht="22.5" customHeight="1" spans="1:7">
      <c r="A46" s="49" t="s">
        <v>312</v>
      </c>
      <c r="B46" s="52" t="s">
        <v>315</v>
      </c>
      <c r="C46" s="61"/>
      <c r="D46" s="52"/>
      <c r="E46" s="61"/>
      <c r="F46" s="52"/>
      <c r="G46" s="61"/>
    </row>
    <row r="47" ht="22.5" customHeight="1" spans="1:7">
      <c r="A47" s="49" t="s">
        <v>312</v>
      </c>
      <c r="B47" s="52" t="s">
        <v>316</v>
      </c>
      <c r="C47" s="61"/>
      <c r="D47" s="52"/>
      <c r="E47" s="61"/>
      <c r="F47" s="52"/>
      <c r="G47" s="61"/>
    </row>
    <row r="48" ht="22.5" customHeight="1" spans="1:7">
      <c r="A48" s="49" t="s">
        <v>312</v>
      </c>
      <c r="B48" s="52" t="s">
        <v>317</v>
      </c>
      <c r="C48" s="61"/>
      <c r="D48" s="52"/>
      <c r="E48" s="61"/>
      <c r="F48" s="52"/>
      <c r="G48" s="61"/>
    </row>
    <row r="49" ht="22.5" customHeight="1" spans="1:7">
      <c r="A49" s="49" t="s">
        <v>312</v>
      </c>
      <c r="B49" s="52" t="s">
        <v>318</v>
      </c>
      <c r="C49" s="61"/>
      <c r="D49" s="52"/>
      <c r="E49" s="61"/>
      <c r="F49" s="52"/>
      <c r="G49" s="61"/>
    </row>
    <row r="50" ht="22.5" customHeight="1" spans="1:7">
      <c r="A50" s="49" t="s">
        <v>312</v>
      </c>
      <c r="B50" s="54" t="s">
        <v>319</v>
      </c>
      <c r="C50" s="63"/>
      <c r="D50" s="54"/>
      <c r="E50" s="63"/>
      <c r="F50" s="54"/>
      <c r="G50" s="63"/>
    </row>
    <row r="51" ht="22.5" customHeight="1" spans="1:7">
      <c r="A51" s="70" t="s">
        <v>320</v>
      </c>
      <c r="B51" s="71"/>
      <c r="C51" s="71"/>
      <c r="D51" s="26">
        <f>SUM(D5:D50)</f>
        <v>22600</v>
      </c>
      <c r="E51" s="26"/>
      <c r="F51" s="26">
        <f>SUM(F5:F50)</f>
        <v>42800</v>
      </c>
      <c r="G51" s="72"/>
    </row>
    <row r="52" ht="14.25" customHeight="1" spans="1:7">
      <c r="A52" s="73" t="s">
        <v>20</v>
      </c>
      <c r="B52" s="74">
        <f>SUM(D51,F51)</f>
        <v>65400</v>
      </c>
      <c r="C52" s="74"/>
      <c r="D52" s="74"/>
      <c r="E52" s="74"/>
      <c r="F52" s="74"/>
      <c r="G52" s="75"/>
    </row>
    <row r="53" ht="14.25" customHeight="1" spans="1:7">
      <c r="A53" s="76"/>
      <c r="B53" s="34"/>
      <c r="C53" s="34"/>
      <c r="D53" s="34"/>
      <c r="E53" s="34"/>
      <c r="F53" s="34"/>
      <c r="G53" s="77"/>
    </row>
  </sheetData>
  <mergeCells count="49">
    <mergeCell ref="A2:G2"/>
    <mergeCell ref="A51:C51"/>
    <mergeCell ref="A3:A4"/>
    <mergeCell ref="A35:A38"/>
    <mergeCell ref="A41:A42"/>
    <mergeCell ref="A52:A53"/>
    <mergeCell ref="B3:B4"/>
    <mergeCell ref="B43:B50"/>
    <mergeCell ref="C3:C4"/>
    <mergeCell ref="C5:C19"/>
    <mergeCell ref="C21:C25"/>
    <mergeCell ref="C26:C30"/>
    <mergeCell ref="C31:C34"/>
    <mergeCell ref="C35:C38"/>
    <mergeCell ref="C41:C42"/>
    <mergeCell ref="C43:C50"/>
    <mergeCell ref="D3:D4"/>
    <mergeCell ref="D5:D19"/>
    <mergeCell ref="D21:D25"/>
    <mergeCell ref="D26:D30"/>
    <mergeCell ref="D31:D34"/>
    <mergeCell ref="D35:D38"/>
    <mergeCell ref="D41:D42"/>
    <mergeCell ref="D43:D50"/>
    <mergeCell ref="E3:E4"/>
    <mergeCell ref="E5:E19"/>
    <mergeCell ref="E21:E25"/>
    <mergeCell ref="E26:E30"/>
    <mergeCell ref="E31:E34"/>
    <mergeCell ref="E35:E38"/>
    <mergeCell ref="E41:E42"/>
    <mergeCell ref="E43:E50"/>
    <mergeCell ref="F3:F4"/>
    <mergeCell ref="F5:F19"/>
    <mergeCell ref="F21:F25"/>
    <mergeCell ref="F26:F30"/>
    <mergeCell ref="F31:F34"/>
    <mergeCell ref="F35:F38"/>
    <mergeCell ref="F41:F42"/>
    <mergeCell ref="F43:F50"/>
    <mergeCell ref="G3:G4"/>
    <mergeCell ref="G5:G19"/>
    <mergeCell ref="G21:G25"/>
    <mergeCell ref="G26:G30"/>
    <mergeCell ref="G31:G34"/>
    <mergeCell ref="G35:G38"/>
    <mergeCell ref="G41:G42"/>
    <mergeCell ref="G43:G50"/>
    <mergeCell ref="B52:G53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4"/>
  <sheetViews>
    <sheetView topLeftCell="A25" workbookViewId="0">
      <selection activeCell="E51" sqref="B51:F54"/>
    </sheetView>
  </sheetViews>
  <sheetFormatPr defaultColWidth="9" defaultRowHeight="13.5" outlineLevelCol="5"/>
  <cols>
    <col min="1" max="1" width="11.375" customWidth="1"/>
    <col min="2" max="2" width="20.025" customWidth="1"/>
    <col min="3" max="3" width="23.65" customWidth="1"/>
    <col min="4" max="6" width="20.025" customWidth="1"/>
  </cols>
  <sheetData>
    <row r="1" spans="1:1">
      <c r="A1" s="20" t="s">
        <v>321</v>
      </c>
    </row>
    <row r="2" spans="1:1">
      <c r="A2" s="20"/>
    </row>
    <row r="3" ht="7.3" customHeight="1" spans="1:6">
      <c r="A3" s="21" t="s">
        <v>322</v>
      </c>
      <c r="B3" s="21"/>
      <c r="C3" s="21"/>
      <c r="D3" s="21"/>
      <c r="E3" s="21"/>
      <c r="F3" s="21"/>
    </row>
    <row r="4" ht="7.3" customHeight="1" spans="1:6">
      <c r="A4" s="21"/>
      <c r="B4" s="21"/>
      <c r="C4" s="21"/>
      <c r="D4" s="21"/>
      <c r="E4" s="21"/>
      <c r="F4" s="21"/>
    </row>
    <row r="5" ht="7.3" customHeight="1" spans="1:6">
      <c r="A5" s="21"/>
      <c r="B5" s="21"/>
      <c r="C5" s="21"/>
      <c r="D5" s="21"/>
      <c r="E5" s="21"/>
      <c r="F5" s="21"/>
    </row>
    <row r="6" ht="21" customHeight="1" spans="1:6">
      <c r="A6" s="21"/>
      <c r="B6" s="21"/>
      <c r="C6" s="21"/>
      <c r="D6" s="21"/>
      <c r="E6" s="21"/>
      <c r="F6" s="21"/>
    </row>
    <row r="7" ht="21" customHeight="1" spans="1:6">
      <c r="A7" s="22" t="s">
        <v>25</v>
      </c>
      <c r="B7" s="23" t="s">
        <v>323</v>
      </c>
      <c r="C7" s="23" t="s">
        <v>324</v>
      </c>
      <c r="D7" s="23" t="s">
        <v>325</v>
      </c>
      <c r="E7" s="23" t="s">
        <v>326</v>
      </c>
      <c r="F7" s="23" t="s">
        <v>327</v>
      </c>
    </row>
    <row r="8" ht="36" customHeight="1" spans="1:6">
      <c r="A8" s="24"/>
      <c r="B8" s="25"/>
      <c r="C8" s="25"/>
      <c r="D8" s="25"/>
      <c r="E8" s="25"/>
      <c r="F8" s="25"/>
    </row>
    <row r="9" ht="15" customHeight="1" spans="1:6">
      <c r="A9" s="26">
        <v>1</v>
      </c>
      <c r="B9" s="27" t="s">
        <v>55</v>
      </c>
      <c r="C9" s="27" t="s">
        <v>19</v>
      </c>
      <c r="D9" s="26">
        <v>300</v>
      </c>
      <c r="E9" s="27" t="s">
        <v>48</v>
      </c>
      <c r="F9" s="26">
        <v>200</v>
      </c>
    </row>
    <row r="10" ht="15" customHeight="1" spans="1:6">
      <c r="A10" s="26"/>
      <c r="B10" s="27"/>
      <c r="C10" s="27"/>
      <c r="D10" s="26"/>
      <c r="E10" s="27"/>
      <c r="F10" s="26"/>
    </row>
    <row r="11" ht="15" customHeight="1" spans="1:6">
      <c r="A11" s="26">
        <v>2</v>
      </c>
      <c r="B11" s="27" t="s">
        <v>62</v>
      </c>
      <c r="C11" s="27" t="s">
        <v>53</v>
      </c>
      <c r="D11" s="27">
        <v>300</v>
      </c>
      <c r="E11" s="27" t="s">
        <v>48</v>
      </c>
      <c r="F11" s="27">
        <v>200</v>
      </c>
    </row>
    <row r="12" ht="15" customHeight="1" spans="1:6">
      <c r="A12" s="26"/>
      <c r="B12" s="27"/>
      <c r="C12" s="27"/>
      <c r="D12" s="27"/>
      <c r="E12" s="27"/>
      <c r="F12" s="27"/>
    </row>
    <row r="13" ht="15" customHeight="1" spans="1:6">
      <c r="A13" s="26">
        <v>3</v>
      </c>
      <c r="B13" s="27" t="s">
        <v>228</v>
      </c>
      <c r="C13" s="27" t="s">
        <v>19</v>
      </c>
      <c r="D13" s="27">
        <v>300</v>
      </c>
      <c r="E13" s="27" t="s">
        <v>48</v>
      </c>
      <c r="F13" s="27">
        <v>200</v>
      </c>
    </row>
    <row r="14" ht="15" customHeight="1" spans="1:6">
      <c r="A14" s="26"/>
      <c r="B14" s="27"/>
      <c r="C14" s="27"/>
      <c r="D14" s="27"/>
      <c r="E14" s="27"/>
      <c r="F14" s="27"/>
    </row>
    <row r="15" ht="15" customHeight="1" spans="1:6">
      <c r="A15" s="26">
        <v>4</v>
      </c>
      <c r="B15" s="27" t="s">
        <v>231</v>
      </c>
      <c r="C15" s="27" t="s">
        <v>19</v>
      </c>
      <c r="D15" s="27">
        <v>300</v>
      </c>
      <c r="E15" s="27" t="s">
        <v>48</v>
      </c>
      <c r="F15" s="27">
        <v>200</v>
      </c>
    </row>
    <row r="16" ht="15" customHeight="1" spans="1:6">
      <c r="A16" s="26"/>
      <c r="B16" s="27"/>
      <c r="C16" s="27"/>
      <c r="D16" s="27"/>
      <c r="E16" s="27"/>
      <c r="F16" s="27"/>
    </row>
    <row r="17" ht="15" customHeight="1" spans="1:6">
      <c r="A17" s="26">
        <v>5</v>
      </c>
      <c r="B17" s="27" t="s">
        <v>122</v>
      </c>
      <c r="C17" s="27" t="s">
        <v>19</v>
      </c>
      <c r="D17" s="27">
        <v>300</v>
      </c>
      <c r="E17" s="27" t="s">
        <v>68</v>
      </c>
      <c r="F17" s="27">
        <v>200</v>
      </c>
    </row>
    <row r="18" ht="15" customHeight="1" spans="1:6">
      <c r="A18" s="26"/>
      <c r="B18" s="27"/>
      <c r="C18" s="27"/>
      <c r="D18" s="27"/>
      <c r="E18" s="27"/>
      <c r="F18" s="27"/>
    </row>
    <row r="19" ht="15" customHeight="1" spans="1:6">
      <c r="A19" s="26">
        <v>6</v>
      </c>
      <c r="B19" s="27" t="s">
        <v>109</v>
      </c>
      <c r="C19" s="27" t="s">
        <v>19</v>
      </c>
      <c r="D19" s="27">
        <v>300</v>
      </c>
      <c r="E19" s="27" t="s">
        <v>328</v>
      </c>
      <c r="F19" s="27">
        <v>200</v>
      </c>
    </row>
    <row r="20" ht="15" customHeight="1" spans="1:6">
      <c r="A20" s="26"/>
      <c r="B20" s="27"/>
      <c r="C20" s="27"/>
      <c r="D20" s="27"/>
      <c r="E20" s="27"/>
      <c r="F20" s="27"/>
    </row>
    <row r="21" ht="15" customHeight="1" spans="1:6">
      <c r="A21" s="26">
        <v>7</v>
      </c>
      <c r="B21" s="27" t="s">
        <v>113</v>
      </c>
      <c r="C21" s="27" t="s">
        <v>19</v>
      </c>
      <c r="D21" s="27">
        <v>300</v>
      </c>
      <c r="E21" s="27" t="s">
        <v>115</v>
      </c>
      <c r="F21" s="27">
        <v>200</v>
      </c>
    </row>
    <row r="22" ht="15" customHeight="1" spans="1:6">
      <c r="A22" s="26"/>
      <c r="B22" s="27"/>
      <c r="C22" s="27"/>
      <c r="D22" s="27"/>
      <c r="E22" s="27"/>
      <c r="F22" s="27"/>
    </row>
    <row r="23" ht="15" customHeight="1" spans="1:6">
      <c r="A23" s="26">
        <v>8</v>
      </c>
      <c r="B23" s="27" t="s">
        <v>97</v>
      </c>
      <c r="C23" s="27" t="s">
        <v>19</v>
      </c>
      <c r="D23" s="27">
        <v>300</v>
      </c>
      <c r="E23" s="27" t="s">
        <v>100</v>
      </c>
      <c r="F23" s="27">
        <v>200</v>
      </c>
    </row>
    <row r="24" ht="15" customHeight="1" spans="1:6">
      <c r="A24" s="26"/>
      <c r="B24" s="27"/>
      <c r="C24" s="27"/>
      <c r="D24" s="27"/>
      <c r="E24" s="27"/>
      <c r="F24" s="27"/>
    </row>
    <row r="25" ht="15" customHeight="1" spans="1:6">
      <c r="A25" s="26">
        <v>9</v>
      </c>
      <c r="B25" s="27" t="s">
        <v>49</v>
      </c>
      <c r="C25" s="27" t="s">
        <v>53</v>
      </c>
      <c r="D25" s="27">
        <v>300</v>
      </c>
      <c r="E25" s="27" t="s">
        <v>52</v>
      </c>
      <c r="F25" s="27">
        <v>200</v>
      </c>
    </row>
    <row r="26" ht="15" customHeight="1" spans="1:6">
      <c r="A26" s="26"/>
      <c r="B26" s="27"/>
      <c r="C26" s="27"/>
      <c r="D26" s="27"/>
      <c r="E26" s="27"/>
      <c r="F26" s="27"/>
    </row>
    <row r="27" ht="15" customHeight="1" spans="1:6">
      <c r="A27" s="26">
        <v>10</v>
      </c>
      <c r="B27" s="27" t="s">
        <v>69</v>
      </c>
      <c r="C27" s="27" t="s">
        <v>53</v>
      </c>
      <c r="D27" s="27">
        <v>300</v>
      </c>
      <c r="E27" s="27" t="s">
        <v>72</v>
      </c>
      <c r="F27" s="27">
        <v>200</v>
      </c>
    </row>
    <row r="28" ht="9" customHeight="1" spans="1:6">
      <c r="A28" s="26"/>
      <c r="B28" s="27"/>
      <c r="C28" s="27"/>
      <c r="D28" s="27"/>
      <c r="E28" s="27"/>
      <c r="F28" s="27"/>
    </row>
    <row r="29" ht="15" customHeight="1" spans="1:6">
      <c r="A29" s="26">
        <v>11</v>
      </c>
      <c r="B29" s="27" t="s">
        <v>37</v>
      </c>
      <c r="C29" s="27" t="s">
        <v>19</v>
      </c>
      <c r="D29" s="27">
        <v>300</v>
      </c>
      <c r="E29" s="27" t="s">
        <v>40</v>
      </c>
      <c r="F29" s="27">
        <v>200</v>
      </c>
    </row>
    <row r="30" ht="27" customHeight="1" spans="1:6">
      <c r="A30" s="26"/>
      <c r="B30" s="27"/>
      <c r="C30" s="27"/>
      <c r="D30" s="27"/>
      <c r="E30" s="27"/>
      <c r="F30" s="27"/>
    </row>
    <row r="31" ht="15" customHeight="1" spans="1:6">
      <c r="A31" s="26">
        <v>12</v>
      </c>
      <c r="B31" s="27" t="s">
        <v>223</v>
      </c>
      <c r="C31" s="27" t="s">
        <v>19</v>
      </c>
      <c r="D31" s="27">
        <v>300</v>
      </c>
      <c r="E31" s="27" t="s">
        <v>126</v>
      </c>
      <c r="F31" s="27">
        <v>200</v>
      </c>
    </row>
    <row r="32" ht="15" customHeight="1" spans="1:6">
      <c r="A32" s="26"/>
      <c r="B32" s="27"/>
      <c r="C32" s="27"/>
      <c r="D32" s="27"/>
      <c r="E32" s="27"/>
      <c r="F32" s="27"/>
    </row>
    <row r="33" ht="15" customHeight="1" spans="1:6">
      <c r="A33" s="26">
        <v>13</v>
      </c>
      <c r="B33" s="27" t="s">
        <v>41</v>
      </c>
      <c r="C33" s="27" t="s">
        <v>19</v>
      </c>
      <c r="D33" s="27">
        <v>300</v>
      </c>
      <c r="E33" s="27" t="s">
        <v>44</v>
      </c>
      <c r="F33" s="27">
        <v>200</v>
      </c>
    </row>
    <row r="34" ht="15" customHeight="1" spans="1:6">
      <c r="A34" s="26"/>
      <c r="B34" s="27"/>
      <c r="C34" s="27"/>
      <c r="D34" s="27"/>
      <c r="E34" s="27"/>
      <c r="F34" s="27"/>
    </row>
    <row r="35" ht="15" customHeight="1" spans="1:6">
      <c r="A35" s="26">
        <v>14</v>
      </c>
      <c r="B35" s="27" t="s">
        <v>329</v>
      </c>
      <c r="C35" s="27" t="s">
        <v>19</v>
      </c>
      <c r="D35" s="27">
        <v>300</v>
      </c>
      <c r="E35" s="27" t="s">
        <v>187</v>
      </c>
      <c r="F35" s="27">
        <v>200</v>
      </c>
    </row>
    <row r="36" ht="15" customHeight="1" spans="1:6">
      <c r="A36" s="26"/>
      <c r="B36" s="27"/>
      <c r="C36" s="27"/>
      <c r="D36" s="27"/>
      <c r="E36" s="27"/>
      <c r="F36" s="27"/>
    </row>
    <row r="37" ht="15" customHeight="1" spans="1:6">
      <c r="A37" s="26">
        <v>15</v>
      </c>
      <c r="B37" s="27" t="s">
        <v>330</v>
      </c>
      <c r="C37" s="27" t="s">
        <v>19</v>
      </c>
      <c r="D37" s="27">
        <v>300</v>
      </c>
      <c r="E37" s="27" t="s">
        <v>331</v>
      </c>
      <c r="F37" s="27">
        <v>200</v>
      </c>
    </row>
    <row r="38" ht="15" customHeight="1" spans="1:6">
      <c r="A38" s="26"/>
      <c r="B38" s="27"/>
      <c r="C38" s="27"/>
      <c r="D38" s="27"/>
      <c r="E38" s="27"/>
      <c r="F38" s="27"/>
    </row>
    <row r="39" ht="15" customHeight="1" spans="1:6">
      <c r="A39" s="26">
        <v>16</v>
      </c>
      <c r="B39" s="27" t="s">
        <v>332</v>
      </c>
      <c r="C39" s="27" t="s">
        <v>19</v>
      </c>
      <c r="D39" s="27">
        <v>300</v>
      </c>
      <c r="E39" s="27" t="s">
        <v>68</v>
      </c>
      <c r="F39" s="27">
        <v>200</v>
      </c>
    </row>
    <row r="40" ht="15" customHeight="1" spans="1:6">
      <c r="A40" s="26"/>
      <c r="B40" s="27"/>
      <c r="C40" s="27"/>
      <c r="D40" s="27"/>
      <c r="E40" s="27"/>
      <c r="F40" s="27"/>
    </row>
    <row r="41" ht="15" customHeight="1" spans="1:6">
      <c r="A41" s="26">
        <v>17</v>
      </c>
      <c r="B41" s="27" t="s">
        <v>333</v>
      </c>
      <c r="C41" s="27" t="s">
        <v>19</v>
      </c>
      <c r="D41" s="27">
        <v>300</v>
      </c>
      <c r="E41" s="27" t="s">
        <v>68</v>
      </c>
      <c r="F41" s="27">
        <v>200</v>
      </c>
    </row>
    <row r="42" ht="15" customHeight="1" spans="1:6">
      <c r="A42" s="26"/>
      <c r="B42" s="27"/>
      <c r="C42" s="27"/>
      <c r="D42" s="27"/>
      <c r="E42" s="27"/>
      <c r="F42" s="27"/>
    </row>
    <row r="43" ht="15" customHeight="1" spans="1:6">
      <c r="A43" s="26">
        <v>18</v>
      </c>
      <c r="B43" s="27" t="s">
        <v>334</v>
      </c>
      <c r="C43" s="27" t="s">
        <v>19</v>
      </c>
      <c r="D43" s="27">
        <v>300</v>
      </c>
      <c r="E43" s="27" t="s">
        <v>68</v>
      </c>
      <c r="F43" s="27">
        <v>200</v>
      </c>
    </row>
    <row r="44" ht="15" customHeight="1" spans="1:6">
      <c r="A44" s="26"/>
      <c r="B44" s="27"/>
      <c r="C44" s="27"/>
      <c r="D44" s="27"/>
      <c r="E44" s="27"/>
      <c r="F44" s="27"/>
    </row>
    <row r="45" ht="15" customHeight="1" spans="1:6">
      <c r="A45" s="26">
        <v>19</v>
      </c>
      <c r="B45" s="27" t="s">
        <v>335</v>
      </c>
      <c r="C45" s="27" t="s">
        <v>217</v>
      </c>
      <c r="D45" s="27">
        <v>300</v>
      </c>
      <c r="E45" s="27" t="s">
        <v>336</v>
      </c>
      <c r="F45" s="27">
        <v>200</v>
      </c>
    </row>
    <row r="46" ht="15" customHeight="1" spans="1:6">
      <c r="A46" s="26"/>
      <c r="B46" s="27"/>
      <c r="C46" s="27"/>
      <c r="D46" s="27"/>
      <c r="E46" s="27"/>
      <c r="F46" s="27"/>
    </row>
    <row r="47" ht="15" customHeight="1" spans="1:6">
      <c r="A47" s="26">
        <v>20</v>
      </c>
      <c r="B47" s="27" t="s">
        <v>131</v>
      </c>
      <c r="C47" s="27" t="s">
        <v>53</v>
      </c>
      <c r="D47" s="27">
        <v>300</v>
      </c>
      <c r="E47" s="27" t="s">
        <v>48</v>
      </c>
      <c r="F47" s="27">
        <v>200</v>
      </c>
    </row>
    <row r="48" ht="15" customHeight="1" spans="1:6">
      <c r="A48" s="26"/>
      <c r="B48" s="27"/>
      <c r="C48" s="27"/>
      <c r="D48" s="27"/>
      <c r="E48" s="27"/>
      <c r="F48" s="27"/>
    </row>
    <row r="49" ht="15" customHeight="1" spans="1:6">
      <c r="A49" s="26">
        <v>21</v>
      </c>
      <c r="B49" s="27" t="s">
        <v>337</v>
      </c>
      <c r="C49" s="27" t="s">
        <v>19</v>
      </c>
      <c r="D49" s="27">
        <v>300</v>
      </c>
      <c r="E49" s="27" t="s">
        <v>338</v>
      </c>
      <c r="F49" s="27">
        <v>200</v>
      </c>
    </row>
    <row r="50" ht="9" customHeight="1" spans="1:6">
      <c r="A50" s="26"/>
      <c r="B50" s="27"/>
      <c r="C50" s="27"/>
      <c r="D50" s="27"/>
      <c r="E50" s="27"/>
      <c r="F50" s="27"/>
    </row>
    <row r="51" ht="15" customHeight="1" spans="1:6">
      <c r="A51" s="26">
        <v>22</v>
      </c>
      <c r="B51" s="27" t="s">
        <v>123</v>
      </c>
      <c r="C51" s="27" t="s">
        <v>19</v>
      </c>
      <c r="D51" s="27">
        <v>300</v>
      </c>
      <c r="E51" s="27" t="s">
        <v>126</v>
      </c>
      <c r="F51" s="27">
        <v>200</v>
      </c>
    </row>
    <row r="52" ht="7" customHeight="1" spans="1:6">
      <c r="A52" s="26"/>
      <c r="B52" s="27"/>
      <c r="C52" s="27"/>
      <c r="D52" s="27"/>
      <c r="E52" s="27"/>
      <c r="F52" s="27"/>
    </row>
    <row r="53" ht="20" customHeight="1" spans="1:6">
      <c r="A53" s="28" t="s">
        <v>339</v>
      </c>
      <c r="B53" s="29">
        <f>SUM(D9:D52,F9:F52)</f>
        <v>11000</v>
      </c>
      <c r="C53" s="30"/>
      <c r="D53" s="30"/>
      <c r="E53" s="30"/>
      <c r="F53" s="31"/>
    </row>
    <row r="54" ht="20" customHeight="1" spans="1:6">
      <c r="A54" s="32"/>
      <c r="B54" s="33"/>
      <c r="C54" s="34"/>
      <c r="D54" s="34"/>
      <c r="E54" s="34"/>
      <c r="F54" s="35"/>
    </row>
  </sheetData>
  <mergeCells count="142">
    <mergeCell ref="A1:A2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A3:F6"/>
    <mergeCell ref="B53:F54"/>
  </mergeCells>
  <pageMargins left="0.751388888888889" right="0.751388888888889" top="1" bottom="1" header="0.5" footer="0.5"/>
  <pageSetup paperSize="9" fitToHeight="0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8"/>
  <sheetViews>
    <sheetView topLeftCell="A45" workbookViewId="0">
      <selection activeCell="E52" sqref="E52:E54"/>
    </sheetView>
  </sheetViews>
  <sheetFormatPr defaultColWidth="9" defaultRowHeight="13.5" outlineLevelCol="6"/>
  <cols>
    <col min="1" max="1" width="9.00833333333333" customWidth="1"/>
    <col min="2" max="2" width="14.3416666666667" customWidth="1"/>
    <col min="3" max="3" width="12.5083333333333" customWidth="1"/>
    <col min="4" max="4" width="15.25" customWidth="1"/>
    <col min="5" max="5" width="18.0083333333333" customWidth="1"/>
    <col min="6" max="6" width="9.81666666666667" customWidth="1"/>
    <col min="7" max="7" width="18.125" customWidth="1"/>
  </cols>
  <sheetData>
    <row r="1" spans="1:1">
      <c r="A1" s="1" t="s">
        <v>340</v>
      </c>
    </row>
    <row r="2" spans="1:1">
      <c r="A2" s="1"/>
    </row>
    <row r="3" spans="1:1">
      <c r="A3" s="1"/>
    </row>
    <row r="4" ht="22.25" customHeight="1" spans="1:7">
      <c r="A4" s="2" t="s">
        <v>341</v>
      </c>
      <c r="B4" s="2"/>
      <c r="C4" s="2"/>
      <c r="D4" s="2"/>
      <c r="E4" s="2"/>
      <c r="F4" s="2"/>
      <c r="G4" s="2"/>
    </row>
    <row r="5" ht="22.25" customHeight="1" spans="1:7">
      <c r="A5" s="2"/>
      <c r="B5" s="2"/>
      <c r="C5" s="2"/>
      <c r="D5" s="2"/>
      <c r="E5" s="2"/>
      <c r="F5" s="2"/>
      <c r="G5" s="2"/>
    </row>
    <row r="6" ht="22.25" customHeight="1" spans="1:7">
      <c r="A6" s="2"/>
      <c r="B6" s="2"/>
      <c r="C6" s="2"/>
      <c r="D6" s="2"/>
      <c r="E6" s="2"/>
      <c r="F6" s="2"/>
      <c r="G6" s="2"/>
    </row>
    <row r="7" ht="31.25" customHeight="1" spans="1:7">
      <c r="A7" s="3" t="s">
        <v>25</v>
      </c>
      <c r="B7" s="3" t="s">
        <v>2</v>
      </c>
      <c r="C7" s="3" t="s">
        <v>3</v>
      </c>
      <c r="D7" s="4" t="s">
        <v>342</v>
      </c>
      <c r="E7" s="3" t="s">
        <v>343</v>
      </c>
      <c r="F7" s="5" t="s">
        <v>344</v>
      </c>
      <c r="G7" s="6"/>
    </row>
    <row r="8" ht="31.25" customHeight="1" spans="1:7">
      <c r="A8" s="3"/>
      <c r="B8" s="3"/>
      <c r="C8" s="3"/>
      <c r="D8" s="7"/>
      <c r="E8" s="3"/>
      <c r="F8" s="8"/>
      <c r="G8" s="9"/>
    </row>
    <row r="9" ht="42" customHeight="1" spans="1:7">
      <c r="A9" s="10">
        <v>1</v>
      </c>
      <c r="B9" s="11" t="s">
        <v>36</v>
      </c>
      <c r="C9" s="11" t="s">
        <v>37</v>
      </c>
      <c r="D9" s="12" t="s">
        <v>345</v>
      </c>
      <c r="E9" s="13" t="s">
        <v>40</v>
      </c>
      <c r="F9" s="13" t="s">
        <v>346</v>
      </c>
      <c r="G9" s="14"/>
    </row>
    <row r="10" ht="42" customHeight="1" spans="1:7">
      <c r="A10" s="10">
        <v>2</v>
      </c>
      <c r="B10" s="11" t="s">
        <v>36</v>
      </c>
      <c r="C10" s="11" t="s">
        <v>41</v>
      </c>
      <c r="D10" s="12" t="s">
        <v>345</v>
      </c>
      <c r="E10" s="13" t="s">
        <v>44</v>
      </c>
      <c r="F10" s="13" t="s">
        <v>346</v>
      </c>
      <c r="G10" s="14"/>
    </row>
    <row r="11" ht="42" customHeight="1" spans="1:7">
      <c r="A11" s="10">
        <v>3</v>
      </c>
      <c r="B11" s="11" t="s">
        <v>45</v>
      </c>
      <c r="C11" s="15" t="s">
        <v>347</v>
      </c>
      <c r="D11" s="12" t="s">
        <v>345</v>
      </c>
      <c r="E11" s="13" t="s">
        <v>48</v>
      </c>
      <c r="F11" s="13" t="s">
        <v>348</v>
      </c>
      <c r="G11" s="14"/>
    </row>
    <row r="12" ht="42" customHeight="1" spans="1:7">
      <c r="A12" s="10">
        <v>4</v>
      </c>
      <c r="B12" s="11" t="s">
        <v>45</v>
      </c>
      <c r="C12" s="15" t="s">
        <v>49</v>
      </c>
      <c r="D12" s="12" t="s">
        <v>345</v>
      </c>
      <c r="E12" s="13" t="s">
        <v>52</v>
      </c>
      <c r="F12" s="13" t="s">
        <v>349</v>
      </c>
      <c r="G12" s="14"/>
    </row>
    <row r="13" ht="42" customHeight="1" spans="1:7">
      <c r="A13" s="10">
        <v>5</v>
      </c>
      <c r="B13" s="11" t="s">
        <v>45</v>
      </c>
      <c r="C13" s="15" t="s">
        <v>350</v>
      </c>
      <c r="D13" s="12" t="s">
        <v>345</v>
      </c>
      <c r="E13" s="13" t="s">
        <v>351</v>
      </c>
      <c r="F13" s="13" t="s">
        <v>352</v>
      </c>
      <c r="G13" s="14"/>
    </row>
    <row r="14" ht="42" customHeight="1" spans="1:7">
      <c r="A14" s="10">
        <v>6</v>
      </c>
      <c r="B14" s="11" t="s">
        <v>54</v>
      </c>
      <c r="C14" s="15" t="s">
        <v>55</v>
      </c>
      <c r="D14" s="12" t="s">
        <v>345</v>
      </c>
      <c r="E14" s="13" t="s">
        <v>48</v>
      </c>
      <c r="F14" s="13" t="s">
        <v>348</v>
      </c>
      <c r="G14" s="14"/>
    </row>
    <row r="15" ht="42" customHeight="1" spans="1:7">
      <c r="A15" s="10">
        <v>7</v>
      </c>
      <c r="B15" s="11" t="s">
        <v>61</v>
      </c>
      <c r="C15" s="15" t="s">
        <v>62</v>
      </c>
      <c r="D15" s="12" t="s">
        <v>345</v>
      </c>
      <c r="E15" s="13" t="s">
        <v>48</v>
      </c>
      <c r="F15" s="13" t="s">
        <v>348</v>
      </c>
      <c r="G15" s="14"/>
    </row>
    <row r="16" ht="42" customHeight="1" spans="1:7">
      <c r="A16" s="10">
        <v>8</v>
      </c>
      <c r="B16" s="11" t="s">
        <v>64</v>
      </c>
      <c r="C16" s="11" t="s">
        <v>65</v>
      </c>
      <c r="D16" s="12" t="s">
        <v>353</v>
      </c>
      <c r="E16" s="13" t="s">
        <v>68</v>
      </c>
      <c r="F16" s="13" t="s">
        <v>352</v>
      </c>
      <c r="G16" s="14"/>
    </row>
    <row r="17" ht="42" customHeight="1" spans="1:7">
      <c r="A17" s="10">
        <v>9</v>
      </c>
      <c r="B17" s="11" t="s">
        <v>64</v>
      </c>
      <c r="C17" s="11" t="s">
        <v>69</v>
      </c>
      <c r="D17" s="12" t="s">
        <v>353</v>
      </c>
      <c r="E17" s="13" t="s">
        <v>72</v>
      </c>
      <c r="F17" s="13" t="s">
        <v>354</v>
      </c>
      <c r="G17" s="14"/>
    </row>
    <row r="18" ht="42" customHeight="1" spans="1:7">
      <c r="A18" s="10">
        <v>10</v>
      </c>
      <c r="B18" s="11" t="s">
        <v>64</v>
      </c>
      <c r="C18" s="11" t="s">
        <v>73</v>
      </c>
      <c r="D18" s="12" t="s">
        <v>353</v>
      </c>
      <c r="E18" s="13" t="s">
        <v>48</v>
      </c>
      <c r="F18" s="13" t="s">
        <v>348</v>
      </c>
      <c r="G18" s="14"/>
    </row>
    <row r="19" ht="42" customHeight="1" spans="1:7">
      <c r="A19" s="10">
        <v>11</v>
      </c>
      <c r="B19" s="11" t="s">
        <v>96</v>
      </c>
      <c r="C19" s="15" t="s">
        <v>215</v>
      </c>
      <c r="D19" s="13" t="s">
        <v>355</v>
      </c>
      <c r="E19" s="13" t="s">
        <v>48</v>
      </c>
      <c r="F19" s="13" t="s">
        <v>348</v>
      </c>
      <c r="G19" s="14"/>
    </row>
    <row r="20" ht="42" customHeight="1" spans="1:7">
      <c r="A20" s="10">
        <v>12</v>
      </c>
      <c r="B20" s="11" t="s">
        <v>96</v>
      </c>
      <c r="C20" s="15" t="s">
        <v>97</v>
      </c>
      <c r="D20" s="13" t="s">
        <v>355</v>
      </c>
      <c r="E20" s="13" t="s">
        <v>100</v>
      </c>
      <c r="F20" s="13" t="s">
        <v>356</v>
      </c>
      <c r="G20" s="14"/>
    </row>
    <row r="21" ht="42" customHeight="1" spans="1:7">
      <c r="A21" s="10">
        <v>13</v>
      </c>
      <c r="B21" s="11" t="s">
        <v>96</v>
      </c>
      <c r="C21" s="15" t="s">
        <v>101</v>
      </c>
      <c r="D21" s="13" t="s">
        <v>355</v>
      </c>
      <c r="E21" s="13" t="s">
        <v>104</v>
      </c>
      <c r="F21" s="13" t="s">
        <v>356</v>
      </c>
      <c r="G21" s="14"/>
    </row>
    <row r="22" ht="42" customHeight="1" spans="1:7">
      <c r="A22" s="10">
        <v>14</v>
      </c>
      <c r="B22" s="11" t="s">
        <v>96</v>
      </c>
      <c r="C22" s="15" t="s">
        <v>105</v>
      </c>
      <c r="D22" s="13" t="s">
        <v>355</v>
      </c>
      <c r="E22" s="13" t="s">
        <v>108</v>
      </c>
      <c r="F22" s="13" t="s">
        <v>357</v>
      </c>
      <c r="G22" s="14"/>
    </row>
    <row r="23" ht="42" customHeight="1" spans="1:7">
      <c r="A23" s="10">
        <v>15</v>
      </c>
      <c r="B23" s="11" t="s">
        <v>96</v>
      </c>
      <c r="C23" s="15" t="s">
        <v>109</v>
      </c>
      <c r="D23" s="13" t="s">
        <v>355</v>
      </c>
      <c r="E23" s="13" t="s">
        <v>112</v>
      </c>
      <c r="F23" s="13" t="s">
        <v>356</v>
      </c>
      <c r="G23" s="14"/>
    </row>
    <row r="24" ht="42" customHeight="1" spans="1:7">
      <c r="A24" s="10">
        <v>16</v>
      </c>
      <c r="B24" s="11" t="s">
        <v>96</v>
      </c>
      <c r="C24" s="15" t="s">
        <v>113</v>
      </c>
      <c r="D24" s="13" t="s">
        <v>355</v>
      </c>
      <c r="E24" s="13" t="s">
        <v>115</v>
      </c>
      <c r="F24" s="13" t="s">
        <v>358</v>
      </c>
      <c r="G24" s="14"/>
    </row>
    <row r="25" ht="42" customHeight="1" spans="1:7">
      <c r="A25" s="10">
        <v>17</v>
      </c>
      <c r="B25" s="11" t="s">
        <v>116</v>
      </c>
      <c r="C25" s="11" t="s">
        <v>117</v>
      </c>
      <c r="D25" s="13" t="s">
        <v>355</v>
      </c>
      <c r="E25" s="13" t="s">
        <v>120</v>
      </c>
      <c r="F25" s="13" t="s">
        <v>359</v>
      </c>
      <c r="G25" s="14"/>
    </row>
    <row r="26" ht="42" customHeight="1" spans="1:7">
      <c r="A26" s="10">
        <v>18</v>
      </c>
      <c r="B26" s="11" t="s">
        <v>116</v>
      </c>
      <c r="C26" s="11" t="s">
        <v>121</v>
      </c>
      <c r="D26" s="13" t="s">
        <v>355</v>
      </c>
      <c r="E26" s="12" t="s">
        <v>60</v>
      </c>
      <c r="F26" s="13" t="s">
        <v>356</v>
      </c>
      <c r="G26" s="14"/>
    </row>
    <row r="27" ht="42" customHeight="1" spans="1:7">
      <c r="A27" s="10">
        <v>19</v>
      </c>
      <c r="B27" s="11" t="s">
        <v>116</v>
      </c>
      <c r="C27" s="11" t="s">
        <v>122</v>
      </c>
      <c r="D27" s="13" t="s">
        <v>355</v>
      </c>
      <c r="E27" s="13" t="s">
        <v>68</v>
      </c>
      <c r="F27" s="13" t="s">
        <v>352</v>
      </c>
      <c r="G27" s="14"/>
    </row>
    <row r="28" ht="42" customHeight="1" spans="1:7">
      <c r="A28" s="10">
        <v>20</v>
      </c>
      <c r="B28" s="11" t="s">
        <v>116</v>
      </c>
      <c r="C28" s="16" t="s">
        <v>123</v>
      </c>
      <c r="D28" s="13" t="s">
        <v>355</v>
      </c>
      <c r="E28" s="13" t="s">
        <v>126</v>
      </c>
      <c r="F28" s="13" t="s">
        <v>360</v>
      </c>
      <c r="G28" s="14"/>
    </row>
    <row r="29" ht="42" customHeight="1" spans="1:7">
      <c r="A29" s="10">
        <v>21</v>
      </c>
      <c r="B29" s="11" t="s">
        <v>218</v>
      </c>
      <c r="C29" s="11" t="s">
        <v>219</v>
      </c>
      <c r="D29" s="13" t="s">
        <v>355</v>
      </c>
      <c r="E29" s="12" t="s">
        <v>48</v>
      </c>
      <c r="F29" s="13" t="s">
        <v>348</v>
      </c>
      <c r="G29" s="14"/>
    </row>
    <row r="30" ht="42" customHeight="1" spans="1:7">
      <c r="A30" s="10">
        <v>22</v>
      </c>
      <c r="B30" s="11" t="s">
        <v>218</v>
      </c>
      <c r="C30" s="16" t="s">
        <v>223</v>
      </c>
      <c r="D30" s="13" t="s">
        <v>355</v>
      </c>
      <c r="E30" s="13" t="s">
        <v>126</v>
      </c>
      <c r="F30" s="13" t="s">
        <v>361</v>
      </c>
      <c r="G30" s="14"/>
    </row>
    <row r="31" ht="42" customHeight="1" spans="1:7">
      <c r="A31" s="10">
        <v>23</v>
      </c>
      <c r="B31" s="11" t="s">
        <v>218</v>
      </c>
      <c r="C31" s="11" t="s">
        <v>329</v>
      </c>
      <c r="D31" s="13" t="s">
        <v>355</v>
      </c>
      <c r="E31" s="13" t="s">
        <v>187</v>
      </c>
      <c r="F31" s="13" t="s">
        <v>352</v>
      </c>
      <c r="G31" s="14"/>
    </row>
    <row r="32" ht="42" customHeight="1" spans="1:7">
      <c r="A32" s="10">
        <v>24</v>
      </c>
      <c r="B32" s="11" t="s">
        <v>127</v>
      </c>
      <c r="C32" s="11" t="s">
        <v>128</v>
      </c>
      <c r="D32" s="13" t="s">
        <v>355</v>
      </c>
      <c r="E32" s="13" t="s">
        <v>130</v>
      </c>
      <c r="F32" s="13" t="s">
        <v>362</v>
      </c>
      <c r="G32" s="14"/>
    </row>
    <row r="33" ht="42" customHeight="1" spans="1:7">
      <c r="A33" s="10">
        <v>25</v>
      </c>
      <c r="B33" s="11" t="s">
        <v>127</v>
      </c>
      <c r="C33" s="11" t="s">
        <v>131</v>
      </c>
      <c r="D33" s="13" t="s">
        <v>355</v>
      </c>
      <c r="E33" s="13" t="s">
        <v>48</v>
      </c>
      <c r="F33" s="13" t="s">
        <v>348</v>
      </c>
      <c r="G33" s="14"/>
    </row>
    <row r="34" ht="42" customHeight="1" spans="1:7">
      <c r="A34" s="10">
        <v>26</v>
      </c>
      <c r="B34" s="11" t="s">
        <v>127</v>
      </c>
      <c r="C34" s="15" t="s">
        <v>335</v>
      </c>
      <c r="D34" s="13" t="s">
        <v>355</v>
      </c>
      <c r="E34" s="13" t="s">
        <v>336</v>
      </c>
      <c r="F34" s="13" t="s">
        <v>346</v>
      </c>
      <c r="G34" s="14"/>
    </row>
    <row r="35" ht="42" customHeight="1" spans="1:7">
      <c r="A35" s="10">
        <v>27</v>
      </c>
      <c r="B35" s="11" t="s">
        <v>127</v>
      </c>
      <c r="C35" s="15" t="s">
        <v>337</v>
      </c>
      <c r="D35" s="13" t="s">
        <v>355</v>
      </c>
      <c r="E35" s="13" t="s">
        <v>338</v>
      </c>
      <c r="F35" s="13" t="s">
        <v>346</v>
      </c>
      <c r="G35" s="14"/>
    </row>
    <row r="36" ht="42" customHeight="1" spans="1:7">
      <c r="A36" s="10">
        <v>28</v>
      </c>
      <c r="B36" s="11" t="s">
        <v>132</v>
      </c>
      <c r="C36" s="11" t="s">
        <v>133</v>
      </c>
      <c r="D36" s="13" t="s">
        <v>355</v>
      </c>
      <c r="E36" s="13" t="s">
        <v>108</v>
      </c>
      <c r="F36" s="13" t="s">
        <v>357</v>
      </c>
      <c r="G36" s="14"/>
    </row>
    <row r="37" ht="42" customHeight="1" spans="1:7">
      <c r="A37" s="10">
        <v>29</v>
      </c>
      <c r="B37" s="11" t="s">
        <v>132</v>
      </c>
      <c r="C37" s="11" t="s">
        <v>135</v>
      </c>
      <c r="D37" s="13" t="s">
        <v>355</v>
      </c>
      <c r="E37" s="13" t="s">
        <v>136</v>
      </c>
      <c r="F37" s="13" t="s">
        <v>354</v>
      </c>
      <c r="G37" s="14"/>
    </row>
    <row r="38" ht="42" customHeight="1" spans="1:7">
      <c r="A38" s="10">
        <v>30</v>
      </c>
      <c r="B38" s="11" t="s">
        <v>137</v>
      </c>
      <c r="C38" s="11" t="s">
        <v>138</v>
      </c>
      <c r="D38" s="12" t="s">
        <v>363</v>
      </c>
      <c r="E38" s="13" t="s">
        <v>68</v>
      </c>
      <c r="F38" s="13" t="s">
        <v>352</v>
      </c>
      <c r="G38" s="14"/>
    </row>
    <row r="39" ht="42" customHeight="1" spans="1:7">
      <c r="A39" s="10">
        <v>31</v>
      </c>
      <c r="B39" s="11" t="s">
        <v>137</v>
      </c>
      <c r="C39" s="11" t="s">
        <v>141</v>
      </c>
      <c r="D39" s="12" t="s">
        <v>363</v>
      </c>
      <c r="E39" s="13" t="s">
        <v>68</v>
      </c>
      <c r="F39" s="13" t="s">
        <v>352</v>
      </c>
      <c r="G39" s="14"/>
    </row>
    <row r="40" ht="42" customHeight="1" spans="1:7">
      <c r="A40" s="10">
        <v>32</v>
      </c>
      <c r="B40" s="11" t="s">
        <v>137</v>
      </c>
      <c r="C40" s="11" t="s">
        <v>143</v>
      </c>
      <c r="D40" s="12" t="s">
        <v>363</v>
      </c>
      <c r="E40" s="13" t="s">
        <v>68</v>
      </c>
      <c r="F40" s="13" t="s">
        <v>352</v>
      </c>
      <c r="G40" s="14"/>
    </row>
    <row r="41" ht="42" customHeight="1" spans="1:7">
      <c r="A41" s="10">
        <v>33</v>
      </c>
      <c r="B41" s="11" t="s">
        <v>148</v>
      </c>
      <c r="C41" s="11" t="s">
        <v>149</v>
      </c>
      <c r="D41" s="12" t="s">
        <v>353</v>
      </c>
      <c r="E41" s="13" t="s">
        <v>68</v>
      </c>
      <c r="F41" s="13" t="s">
        <v>352</v>
      </c>
      <c r="G41" s="14"/>
    </row>
    <row r="42" ht="42" customHeight="1" spans="1:7">
      <c r="A42" s="10">
        <v>34</v>
      </c>
      <c r="B42" s="11" t="s">
        <v>148</v>
      </c>
      <c r="C42" s="11" t="s">
        <v>152</v>
      </c>
      <c r="D42" s="12" t="s">
        <v>353</v>
      </c>
      <c r="E42" s="13" t="s">
        <v>68</v>
      </c>
      <c r="F42" s="13" t="s">
        <v>352</v>
      </c>
      <c r="G42" s="14"/>
    </row>
    <row r="43" ht="42" customHeight="1" spans="1:7">
      <c r="A43" s="10">
        <v>35</v>
      </c>
      <c r="B43" s="11" t="s">
        <v>148</v>
      </c>
      <c r="C43" s="11" t="s">
        <v>154</v>
      </c>
      <c r="D43" s="12" t="s">
        <v>353</v>
      </c>
      <c r="E43" s="13" t="s">
        <v>68</v>
      </c>
      <c r="F43" s="13" t="s">
        <v>352</v>
      </c>
      <c r="G43" s="14"/>
    </row>
    <row r="44" ht="42" customHeight="1" spans="1:7">
      <c r="A44" s="10">
        <v>36</v>
      </c>
      <c r="B44" s="11" t="s">
        <v>148</v>
      </c>
      <c r="C44" s="11" t="s">
        <v>156</v>
      </c>
      <c r="D44" s="12" t="s">
        <v>353</v>
      </c>
      <c r="E44" s="13" t="s">
        <v>68</v>
      </c>
      <c r="F44" s="13" t="s">
        <v>352</v>
      </c>
      <c r="G44" s="14"/>
    </row>
    <row r="45" ht="42" customHeight="1" spans="1:7">
      <c r="A45" s="10">
        <v>37</v>
      </c>
      <c r="B45" s="11" t="s">
        <v>148</v>
      </c>
      <c r="C45" s="11" t="s">
        <v>158</v>
      </c>
      <c r="D45" s="12" t="s">
        <v>353</v>
      </c>
      <c r="E45" s="13" t="s">
        <v>68</v>
      </c>
      <c r="F45" s="13" t="s">
        <v>352</v>
      </c>
      <c r="G45" s="14"/>
    </row>
    <row r="46" ht="42" customHeight="1" spans="1:7">
      <c r="A46" s="10">
        <v>38</v>
      </c>
      <c r="B46" s="17" t="s">
        <v>160</v>
      </c>
      <c r="C46" s="11" t="s">
        <v>161</v>
      </c>
      <c r="D46" s="12" t="s">
        <v>353</v>
      </c>
      <c r="E46" s="15" t="s">
        <v>164</v>
      </c>
      <c r="F46" s="13" t="s">
        <v>364</v>
      </c>
      <c r="G46" s="14"/>
    </row>
    <row r="47" ht="42" customHeight="1" spans="1:7">
      <c r="A47" s="10">
        <v>39</v>
      </c>
      <c r="B47" s="18"/>
      <c r="C47" s="11" t="s">
        <v>152</v>
      </c>
      <c r="D47" s="12" t="s">
        <v>353</v>
      </c>
      <c r="E47" s="15" t="s">
        <v>68</v>
      </c>
      <c r="F47" s="13" t="s">
        <v>352</v>
      </c>
      <c r="G47" s="14"/>
    </row>
    <row r="48" ht="42" customHeight="1" spans="1:7">
      <c r="A48" s="10">
        <v>40</v>
      </c>
      <c r="B48" s="18"/>
      <c r="C48" s="11" t="s">
        <v>154</v>
      </c>
      <c r="D48" s="12" t="s">
        <v>353</v>
      </c>
      <c r="E48" s="15" t="s">
        <v>68</v>
      </c>
      <c r="F48" s="13" t="s">
        <v>352</v>
      </c>
      <c r="G48" s="14"/>
    </row>
    <row r="49" ht="42" customHeight="1" spans="1:7">
      <c r="A49" s="10">
        <v>41</v>
      </c>
      <c r="B49" s="18"/>
      <c r="C49" s="11" t="s">
        <v>156</v>
      </c>
      <c r="D49" s="12" t="s">
        <v>353</v>
      </c>
      <c r="E49" s="15" t="s">
        <v>68</v>
      </c>
      <c r="F49" s="13" t="s">
        <v>352</v>
      </c>
      <c r="G49" s="14"/>
    </row>
    <row r="50" ht="42" customHeight="1" spans="1:7">
      <c r="A50" s="10">
        <v>42</v>
      </c>
      <c r="B50" s="19"/>
      <c r="C50" s="11" t="s">
        <v>158</v>
      </c>
      <c r="D50" s="12" t="s">
        <v>353</v>
      </c>
      <c r="E50" s="15" t="s">
        <v>68</v>
      </c>
      <c r="F50" s="13" t="s">
        <v>352</v>
      </c>
      <c r="G50" s="14"/>
    </row>
    <row r="51" ht="42" customHeight="1" spans="1:7">
      <c r="A51" s="10">
        <v>43</v>
      </c>
      <c r="B51" s="11" t="s">
        <v>14</v>
      </c>
      <c r="C51" s="11" t="s">
        <v>15</v>
      </c>
      <c r="D51" s="12" t="s">
        <v>365</v>
      </c>
      <c r="E51" s="12" t="s">
        <v>18</v>
      </c>
      <c r="F51" s="13" t="s">
        <v>352</v>
      </c>
      <c r="G51" s="14"/>
    </row>
    <row r="52" ht="42" customHeight="1" spans="1:7">
      <c r="A52" s="10">
        <v>44</v>
      </c>
      <c r="B52" s="11" t="s">
        <v>366</v>
      </c>
      <c r="C52" s="15" t="s">
        <v>367</v>
      </c>
      <c r="D52" s="13" t="s">
        <v>345</v>
      </c>
      <c r="E52" s="13" t="s">
        <v>368</v>
      </c>
      <c r="F52" s="15" t="s">
        <v>369</v>
      </c>
      <c r="G52" s="15"/>
    </row>
    <row r="53" ht="42" customHeight="1" spans="1:7">
      <c r="A53" s="10">
        <v>45</v>
      </c>
      <c r="B53" s="11" t="s">
        <v>234</v>
      </c>
      <c r="C53" s="15" t="s">
        <v>228</v>
      </c>
      <c r="D53" s="13" t="s">
        <v>370</v>
      </c>
      <c r="E53" s="13" t="s">
        <v>48</v>
      </c>
      <c r="F53" s="15" t="s">
        <v>348</v>
      </c>
      <c r="G53" s="15"/>
    </row>
    <row r="54" ht="42" customHeight="1" spans="1:7">
      <c r="A54" s="10">
        <v>46</v>
      </c>
      <c r="B54" s="11" t="s">
        <v>234</v>
      </c>
      <c r="C54" s="15" t="s">
        <v>231</v>
      </c>
      <c r="D54" s="13" t="s">
        <v>370</v>
      </c>
      <c r="E54" s="13" t="s">
        <v>48</v>
      </c>
      <c r="F54" s="15" t="s">
        <v>348</v>
      </c>
      <c r="G54" s="15"/>
    </row>
    <row r="55" ht="42" customHeight="1" spans="1:7">
      <c r="A55" s="10">
        <v>47</v>
      </c>
      <c r="B55" s="11" t="s">
        <v>234</v>
      </c>
      <c r="C55" s="15" t="s">
        <v>330</v>
      </c>
      <c r="D55" s="13" t="s">
        <v>370</v>
      </c>
      <c r="E55" s="13" t="s">
        <v>331</v>
      </c>
      <c r="F55" s="13" t="s">
        <v>349</v>
      </c>
      <c r="G55" s="14"/>
    </row>
    <row r="56" ht="42" customHeight="1" spans="1:7">
      <c r="A56" s="10">
        <v>48</v>
      </c>
      <c r="B56" s="11" t="s">
        <v>179</v>
      </c>
      <c r="C56" s="15" t="s">
        <v>237</v>
      </c>
      <c r="D56" s="13" t="s">
        <v>370</v>
      </c>
      <c r="E56" s="13" t="s">
        <v>240</v>
      </c>
      <c r="F56" s="15" t="s">
        <v>369</v>
      </c>
      <c r="G56" s="15"/>
    </row>
    <row r="57" ht="42" customHeight="1"/>
    <row r="58" ht="42" customHeight="1"/>
  </sheetData>
  <mergeCells count="57"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A1:A3"/>
    <mergeCell ref="A7:A8"/>
    <mergeCell ref="B7:B8"/>
    <mergeCell ref="B46:B50"/>
    <mergeCell ref="C7:C8"/>
    <mergeCell ref="D7:D8"/>
    <mergeCell ref="E7:E8"/>
    <mergeCell ref="F7:G8"/>
    <mergeCell ref="A4:G6"/>
  </mergeCells>
  <conditionalFormatting sqref="C16:C18">
    <cfRule type="duplicateValues" dxfId="0" priority="1"/>
    <cfRule type="duplicateValues" dxfId="0" priority="2"/>
  </conditionalFormatting>
  <pageMargins left="0.751388888888889" right="0.751388888888889" top="1" bottom="1" header="0.5" footer="0.5"/>
  <pageSetup paperSize="9" scale="90" fitToHeight="0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4 " > < c o m m e n t   s : r e f = " N 1 7 "   r g b C l r = " 4 F C A 1 8 " / > < c o m m e n t   s : r e f = " N 1 8 "   r g b C l r = " 4 F C A 1 8 " / > < c o m m e n t   s : r e f = " N 2 2 "   r g b C l r = " 4 F C A 1 8 " / > < c o m m e n t   s : r e f = " N 3 3 "   r g b C l r = " 4 F C A 1 8 " / > < c o m m e n t   s : r e f = " N 5 5 "   r g b C l r = " 4 F C A 1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附件1</vt:lpstr>
      <vt:lpstr> 附件2.1</vt:lpstr>
      <vt:lpstr>附件2.2</vt:lpstr>
      <vt:lpstr>输送附件2.3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别问</cp:lastModifiedBy>
  <dcterms:created xsi:type="dcterms:W3CDTF">2020-11-02T07:20:00Z</dcterms:created>
  <dcterms:modified xsi:type="dcterms:W3CDTF">2025-08-25T03:40:16Z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KSOReadingLayout">
    <vt:bool>true</vt:bool>
  </property>
  <property fmtid="{D5CDD505-2E9C-101B-9397-08002B2CF9AE}" pid="4" name="ICV">
    <vt:lpwstr>34A982DDF2674103922DB24FE1DF1119_13</vt:lpwstr>
  </property>
  <property fmtid="{D5CDD505-2E9C-101B-9397-08002B2CF9AE}" pid="5" name="commondata">
    <vt:lpwstr>eyJoZGlkIjoiMjY1ZTFhOWIyNTgwYzI3NGI1OWFmYmMyMDhmMmEzYjMifQ==</vt:lpwstr>
  </property>
</Properties>
</file>