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 tabRatio="808"/>
  </bookViews>
  <sheets>
    <sheet name="目录" sheetId="1" r:id="rId1"/>
    <sheet name="附表1-1" sheetId="2" r:id="rId2"/>
    <sheet name="附表1-2" sheetId="3" r:id="rId3"/>
    <sheet name="附表1-3" sheetId="4" r:id="rId4"/>
    <sheet name="附表1-4" sheetId="5" r:id="rId5"/>
    <sheet name="附表1-5" sheetId="6" r:id="rId6"/>
    <sheet name="附表1-6" sheetId="7" r:id="rId7"/>
    <sheet name="附表1-7" sheetId="8" r:id="rId8"/>
    <sheet name="附表1-8" sheetId="9" r:id="rId9"/>
    <sheet name="附表1-9" sheetId="10" r:id="rId10"/>
    <sheet name="附表1-10" sheetId="11" r:id="rId11"/>
    <sheet name="附表1-11" sheetId="12" r:id="rId12"/>
    <sheet name="附表1-12" sheetId="13" r:id="rId13"/>
    <sheet name="附表1-13" sheetId="14" r:id="rId14"/>
    <sheet name="附表1-14" sheetId="15" r:id="rId15"/>
    <sheet name="附表1-15" sheetId="16" r:id="rId16"/>
    <sheet name="附表1-16" sheetId="17" r:id="rId17"/>
    <sheet name="附表1-17" sheetId="18" r:id="rId18"/>
    <sheet name="附表1-18" sheetId="19" r:id="rId19"/>
    <sheet name="附表1-19" sheetId="20" r:id="rId20"/>
    <sheet name="附表1-20" sheetId="21" r:id="rId21"/>
    <sheet name="附表1-21" sheetId="22" r:id="rId22"/>
    <sheet name="附表1-22" sheetId="23" r:id="rId23"/>
    <sheet name="附表1-23" sheetId="24" r:id="rId24"/>
    <sheet name="附表1-24" sheetId="25" r:id="rId25"/>
    <sheet name="附表1-25" sheetId="26" r:id="rId26"/>
    <sheet name="附表1-26" sheetId="27" r:id="rId27"/>
    <sheet name="附表1-27" sheetId="28" r:id="rId28"/>
    <sheet name="附表1-28" sheetId="29" r:id="rId29"/>
  </sheets>
  <externalReferences>
    <externalReference r:id="rId30"/>
    <externalReference r:id="rId31"/>
    <externalReference r:id="rId32"/>
    <externalReference r:id="rId33"/>
  </externalReferences>
  <definedNames>
    <definedName name="_xlnm._FilterDatabase" localSheetId="25" hidden="1">'附表1-25'!$A$5:$G$5</definedName>
    <definedName name="_xlnm._FilterDatabase" localSheetId="7" hidden="1">'附表1-7'!$A$4:$D$86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4">'附表1-4'!$1:$4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4">#REF!</definedName>
    <definedName name="体制上解" localSheetId="8">#REF!</definedName>
    <definedName name="体制上解">#REF!</definedName>
    <definedName name="_xlnm._FilterDatabase" localSheetId="5" hidden="1">'附表1-5'!$A$4:$D$425</definedName>
    <definedName name="Database" localSheetId="5">#REF!</definedName>
    <definedName name="database2" localSheetId="5">#REF!</definedName>
    <definedName name="database3" localSheetId="5">#REF!</definedName>
    <definedName name="gxxe2003" localSheetId="5">'[3]P1012001'!$A$6:$E$117</definedName>
    <definedName name="hhhh" localSheetId="5">#REF!</definedName>
    <definedName name="kkkk" localSheetId="5">#REF!</definedName>
    <definedName name="UU" localSheetId="5">#REF!</definedName>
    <definedName name="YY" localSheetId="5">#REF!</definedName>
    <definedName name="地区名称" localSheetId="5">#REF!</definedName>
    <definedName name="福州" localSheetId="5">#REF!</definedName>
    <definedName name="汇率" localSheetId="5">#REF!</definedName>
    <definedName name="全额差额比例" localSheetId="5">'[4]C01-1'!#REF!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体制上解" localSheetId="5">#REF!</definedName>
    <definedName name="_xlnm._FilterDatabase" localSheetId="4" hidden="1">'附表1-4'!$A$4:$G$4</definedName>
    <definedName name="_xlnm.Print_Titles" localSheetId="3">'附表1-3'!$1:$4</definedName>
  </definedNames>
  <calcPr calcId="144525" fullPrecision="0"/>
</workbook>
</file>

<file path=xl/sharedStrings.xml><?xml version="1.0" encoding="utf-8"?>
<sst xmlns="http://schemas.openxmlformats.org/spreadsheetml/2006/main" count="911">
  <si>
    <t>附件1</t>
  </si>
  <si>
    <t>2025年度罗源县预算收支表</t>
  </si>
  <si>
    <t>1.</t>
  </si>
  <si>
    <t>附表1-1：2025年度一般公共预算收入预算表</t>
  </si>
  <si>
    <t>2.</t>
  </si>
  <si>
    <t>附表1-2：2025年度一般公共预算支出预算表</t>
  </si>
  <si>
    <t>3.</t>
  </si>
  <si>
    <t>附表1-3：2025年度本级一般公共预算收入预算表</t>
  </si>
  <si>
    <t>4.</t>
  </si>
  <si>
    <t>附表1-4：2025年度本级一般公共预算支出预算表</t>
  </si>
  <si>
    <t>5.</t>
  </si>
  <si>
    <t>附表1-5：2025年度本级一般公共预算支出预算功能分类明细表</t>
  </si>
  <si>
    <t>6.</t>
  </si>
  <si>
    <t>附表1-6：2025年度本级一般公共预算支出经济分类情况表</t>
  </si>
  <si>
    <t>7.</t>
  </si>
  <si>
    <t>附表1-7：2025年度本级一般公共预算基本支出经济分类情况表</t>
  </si>
  <si>
    <t>8.</t>
  </si>
  <si>
    <t>附表1-8：2025年度一般公共预算转移支付预算表（分项目）</t>
  </si>
  <si>
    <t>9.</t>
  </si>
  <si>
    <t>附表1-9：2025年度一般公共预算转移支付预算表（分地区）</t>
  </si>
  <si>
    <t>10.</t>
  </si>
  <si>
    <t>附表1-10：2025年度本级一般公共预算“三公”经费支出预算表</t>
  </si>
  <si>
    <t>11.</t>
  </si>
  <si>
    <t>附表1-11：2025年度政府性基金预算收入预算表</t>
  </si>
  <si>
    <t>12.</t>
  </si>
  <si>
    <t>附表1-12：2025年度政府性基金预算支出预算表</t>
  </si>
  <si>
    <t>13.</t>
  </si>
  <si>
    <t>附表1-13：2025年度本级政府性基金预算收入预算表</t>
  </si>
  <si>
    <t>14.</t>
  </si>
  <si>
    <t>附表1-14：2025年度本级政府性基金预算支出预算表</t>
  </si>
  <si>
    <t>15.</t>
  </si>
  <si>
    <t>附表1-15：2025年度政府性基金预算转移支付预算表</t>
  </si>
  <si>
    <t>16.</t>
  </si>
  <si>
    <t>附表1-16：2025年度国有资本经营预算收入预算表</t>
  </si>
  <si>
    <t>17.</t>
  </si>
  <si>
    <t>附表1-17：2025年度国有资本经营预算支出预算表</t>
  </si>
  <si>
    <t>18.</t>
  </si>
  <si>
    <t>附表1-18：2025年度本级国有资本经营预算收入预算表</t>
  </si>
  <si>
    <t>19.</t>
  </si>
  <si>
    <t>附表1-19：2025年度本级国有资本经营预算支出预算表</t>
  </si>
  <si>
    <t>20.</t>
  </si>
  <si>
    <t>附表1-20：2025年度国有资本经营预算转移支付预算表</t>
  </si>
  <si>
    <t>21.</t>
  </si>
  <si>
    <t>附表1-21：2025年度社会保险基金预算收入预算表</t>
  </si>
  <si>
    <t>22.</t>
  </si>
  <si>
    <t>附表1-22：2025年度社会保险基金预算支出预算表</t>
  </si>
  <si>
    <t>23.</t>
  </si>
  <si>
    <t>附表1-23：2025年度本级社会保险基金预算收入预算表</t>
  </si>
  <si>
    <t>24.</t>
  </si>
  <si>
    <t>附表1-24：2025年度本级社会保险基金预算支出预算表</t>
  </si>
  <si>
    <t>25.</t>
  </si>
  <si>
    <t>附表1-25：2024年度地方政府债务限额及余额情况表</t>
  </si>
  <si>
    <t>26.</t>
  </si>
  <si>
    <t>附表1-26：2024年度地方政府一般债务限额及余额情况表</t>
  </si>
  <si>
    <t>27.</t>
  </si>
  <si>
    <t>附表1-27：2024年度地方政府专项债务限额及余额情况表</t>
  </si>
  <si>
    <t>28.</t>
  </si>
  <si>
    <t>附表1-28：2024年度地方政府债券发行及还本付息情况表</t>
  </si>
  <si>
    <t>附表1-1</t>
  </si>
  <si>
    <t>2025年度一般公共预算收入预算表</t>
  </si>
  <si>
    <t>单位：万元</t>
  </si>
  <si>
    <t>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</si>
  <si>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</si>
  <si>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</si>
  <si>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</si>
  <si>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</si>
  <si>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</si>
  <si>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</si>
  <si>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</si>
  <si>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</si>
  <si>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</si>
  <si>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</si>
  <si>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</si>
  <si>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</si>
  <si>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</si>
  <si>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</si>
  <si>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</si>
  <si>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</si>
  <si>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</si>
  <si>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</si>
  <si>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</si>
  <si>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</si>
  <si>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</si>
  <si>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</si>
  <si>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</si>
  <si>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</si>
  <si>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</si>
  <si>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</si>
  <si>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</si>
  <si>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</si>
  <si>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</si>
  <si>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</si>
  <si>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</si>
  <si>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</si>
  <si>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</si>
  <si>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</si>
  <si>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</si>
  <si>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</si>
  <si>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</si>
  <si>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</si>
  <si>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</si>
  <si>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</si>
  <si>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</si>
  <si>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</si>
  <si>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</si>
  <si>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</si>
  <si>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</si>
  <si>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2025年度一般公共预算支出预算表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</si>
  <si>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</si>
  <si>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</si>
  <si>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</si>
  <si>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</si>
  <si>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</si>
  <si>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</si>
  <si>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</si>
  <si>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</si>
  <si>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</si>
  <si>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</si>
  <si>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</si>
  <si>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</si>
  <si>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</si>
  <si>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</si>
  <si>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</si>
  <si>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</si>
  <si>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</si>
  <si>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</si>
  <si>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</si>
  <si>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</si>
  <si>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</si>
  <si>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</si>
  <si>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</si>
  <si>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</si>
  <si>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</si>
  <si>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</si>
  <si>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</si>
  <si>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</si>
  <si>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</si>
  <si>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</si>
  <si>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</si>
  <si>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</si>
  <si>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</si>
  <si>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</si>
  <si>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</si>
  <si>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</si>
  <si>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</si>
  <si>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</si>
  <si>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</si>
  <si>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</si>
  <si>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</si>
  <si>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2025年度本级一般公共预算收入预算表</t>
  </si>
  <si>
    <t>附表1-4</t>
  </si>
  <si>
    <t>2025年度本级一般公共预算支出预算表</t>
  </si>
  <si>
    <t>附表1-5</t>
  </si>
  <si>
    <t>2025年度本级一般公共预算支出预算功能分类明细表</t>
  </si>
  <si>
    <t>人大事务</t>
  </si>
  <si>
    <t>行政运行</t>
  </si>
  <si>
    <t>人大会议</t>
  </si>
  <si>
    <t>人大代表履职能力提升</t>
  </si>
  <si>
    <t>代表工作</t>
  </si>
  <si>
    <t>事业运行</t>
  </si>
  <si>
    <t>其他人大事务支出</t>
  </si>
  <si>
    <t>政协事务</t>
  </si>
  <si>
    <t>政协会议</t>
  </si>
  <si>
    <t>委员视察</t>
  </si>
  <si>
    <t>其他政协事务支出</t>
  </si>
  <si>
    <r>
      <rPr>
        <sz val="11"/>
        <rFont val="宋体"/>
        <charset val="0"/>
      </rPr>
      <t>政府办公厅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室</t>
    </r>
    <r>
      <rPr>
        <sz val="11"/>
        <rFont val="Times New Roman"/>
        <charset val="0"/>
      </rPr>
      <t>)</t>
    </r>
    <r>
      <rPr>
        <sz val="11"/>
        <rFont val="宋体"/>
        <charset val="0"/>
      </rPr>
      <t>及相关机构事务</t>
    </r>
  </si>
  <si>
    <t>专项服务</t>
  </si>
  <si>
    <t>其他政府办公厅(室)及相关机构事务支出</t>
  </si>
  <si>
    <t>发展与改革事务</t>
  </si>
  <si>
    <t>物价管理</t>
  </si>
  <si>
    <t>其他发展与改革事务支出</t>
  </si>
  <si>
    <t>统计信息事务</t>
  </si>
  <si>
    <t>专项统计业务</t>
  </si>
  <si>
    <t>财政事务</t>
  </si>
  <si>
    <t>其他财政事务支出</t>
  </si>
  <si>
    <t>税收事务</t>
  </si>
  <si>
    <t>其他税收事务支出</t>
  </si>
  <si>
    <t>审计事务</t>
  </si>
  <si>
    <t>其他审计事务支出</t>
  </si>
  <si>
    <t>纪检监察事务</t>
  </si>
  <si>
    <t>其他纪检监察事务支出</t>
  </si>
  <si>
    <t>商贸事务</t>
  </si>
  <si>
    <t>其他商贸事务支出</t>
  </si>
  <si>
    <t>民族事务</t>
  </si>
  <si>
    <t>民族工作专项</t>
  </si>
  <si>
    <t>港澳台事务</t>
  </si>
  <si>
    <t>台湾事务</t>
  </si>
  <si>
    <t>其他港澳台事务支出</t>
  </si>
  <si>
    <t>档案事务</t>
  </si>
  <si>
    <t>民主党派及工商联事务</t>
  </si>
  <si>
    <t>其他民主党派及工商联事务支出</t>
  </si>
  <si>
    <t>群众团体事务</t>
  </si>
  <si>
    <t>其他群众团体事务支出</t>
  </si>
  <si>
    <r>
      <rPr>
        <sz val="11"/>
        <rFont val="宋体"/>
        <charset val="0"/>
      </rPr>
      <t>党委办公厅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室</t>
    </r>
    <r>
      <rPr>
        <sz val="11"/>
        <rFont val="Times New Roman"/>
        <charset val="0"/>
      </rPr>
      <t>)</t>
    </r>
    <r>
      <rPr>
        <sz val="11"/>
        <rFont val="宋体"/>
        <charset val="0"/>
      </rPr>
      <t>及相关机构事务</t>
    </r>
  </si>
  <si>
    <t>其他党委办公厅(室)及相关机构事务支出</t>
  </si>
  <si>
    <t>组织事务</t>
  </si>
  <si>
    <t>其他组织事务支出</t>
  </si>
  <si>
    <t>宣传事务</t>
  </si>
  <si>
    <t>其他宣传事务支出</t>
  </si>
  <si>
    <t>统战事务</t>
  </si>
  <si>
    <t>宗教事务</t>
  </si>
  <si>
    <t>其他统战事务支出</t>
  </si>
  <si>
    <t>市场监督管理事务</t>
  </si>
  <si>
    <t>市场秩序执法</t>
  </si>
  <si>
    <t>质量基础</t>
  </si>
  <si>
    <t>药品事务</t>
  </si>
  <si>
    <t>食品安全监管</t>
  </si>
  <si>
    <t>其他市场监督管理事务</t>
  </si>
  <si>
    <t>社会工作事务</t>
  </si>
  <si>
    <t>专项业务</t>
  </si>
  <si>
    <t>其他社会工作事务支出</t>
  </si>
  <si>
    <t>信访事务</t>
  </si>
  <si>
    <t>信访业务</t>
  </si>
  <si>
    <t>其他信访事务支出</t>
  </si>
  <si>
    <t>二、国防支出</t>
  </si>
  <si>
    <t>国防动员</t>
  </si>
  <si>
    <t>兵役征集</t>
  </si>
  <si>
    <t>民兵</t>
  </si>
  <si>
    <t>边海防</t>
  </si>
  <si>
    <t>其他国防动员支出</t>
  </si>
  <si>
    <t>其他国防支出</t>
  </si>
  <si>
    <t>三、公共安全支出</t>
  </si>
  <si>
    <t>武装警察部队</t>
  </si>
  <si>
    <t>其他武装警察部队支出</t>
  </si>
  <si>
    <t>公安</t>
  </si>
  <si>
    <t>执法办案</t>
  </si>
  <si>
    <t>特别业务</t>
  </si>
  <si>
    <t>其他公安支出</t>
  </si>
  <si>
    <t>国家安全</t>
  </si>
  <si>
    <t>其他国家安全支出</t>
  </si>
  <si>
    <t>检察</t>
  </si>
  <si>
    <t>其他检察支出</t>
  </si>
  <si>
    <t>法院</t>
  </si>
  <si>
    <t>其他法院支出</t>
  </si>
  <si>
    <t>司法</t>
  </si>
  <si>
    <t>基层司法业务</t>
  </si>
  <si>
    <t>普法宣传</t>
  </si>
  <si>
    <t>公共法律服务</t>
  </si>
  <si>
    <t>社区矫正</t>
  </si>
  <si>
    <t>其他司法支出</t>
  </si>
  <si>
    <t>其他公共安全支出</t>
  </si>
  <si>
    <t>四、教育支出</t>
  </si>
  <si>
    <t>教育管理事务</t>
  </si>
  <si>
    <t>一般行政管理事务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</si>
  <si>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</si>
  <si>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</si>
  <si>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</si>
  <si>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</si>
  <si>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</si>
  <si>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</si>
  <si>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</si>
  <si>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</si>
  <si>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</si>
  <si>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成人教育</t>
  </si>
  <si>
    <t>成人广播电视教育</t>
  </si>
  <si>
    <t>特殊教育</t>
  </si>
  <si>
    <t>特殊学校教育</t>
  </si>
  <si>
    <t>其他特殊教育支出</t>
  </si>
  <si>
    <t>进修及培训</t>
  </si>
  <si>
    <t>教师进修</t>
  </si>
  <si>
    <t>干部教育</t>
  </si>
  <si>
    <t>教育费附加安排的支出</t>
  </si>
  <si>
    <t>其他教育费附加安排的支出</t>
  </si>
  <si>
    <t>五、科学技术支出</t>
  </si>
  <si>
    <t>科学技术管理事务</t>
  </si>
  <si>
    <t>其他科学技术管理事务支出</t>
  </si>
  <si>
    <t>科学技术普及</t>
  </si>
  <si>
    <t>机构运行</t>
  </si>
  <si>
    <t>其他科学技术支出</t>
  </si>
  <si>
    <t>六、文化旅游体育与传媒支出</t>
  </si>
  <si>
    <t>文化和旅游</t>
  </si>
  <si>
    <t>图书馆</t>
  </si>
  <si>
    <t>群众文化</t>
  </si>
  <si>
    <t>文化和旅游市场管理</t>
  </si>
  <si>
    <t>文化和旅游管理事务</t>
  </si>
  <si>
    <t>其他文化和旅游支出</t>
  </si>
  <si>
    <t>文物</t>
  </si>
  <si>
    <t>文物保护</t>
  </si>
  <si>
    <t>博物馆</t>
  </si>
  <si>
    <t>体育</t>
  </si>
  <si>
    <t>体育训练</t>
  </si>
  <si>
    <t>体育场馆</t>
  </si>
  <si>
    <t>其他体育支出</t>
  </si>
  <si>
    <t>广播电视</t>
  </si>
  <si>
    <t>广播电视事务</t>
  </si>
  <si>
    <t>其他广播电视支出</t>
  </si>
  <si>
    <t>七、社会保障和就业支出</t>
  </si>
  <si>
    <t>人力资源和社会保障管理事务</t>
  </si>
  <si>
    <t>劳动保障监察</t>
  </si>
  <si>
    <t>社会保险业务管理事务</t>
  </si>
  <si>
    <t>信息化建设</t>
  </si>
  <si>
    <t>社会保险经办机构</t>
  </si>
  <si>
    <t>劳动关系和维权</t>
  </si>
  <si>
    <t>公共就业服务和职业技能鉴定机构</t>
  </si>
  <si>
    <t>其他人力资源和社会保障管理事务支出</t>
  </si>
  <si>
    <t>民政管理事务</t>
  </si>
  <si>
    <t>社会组织管理</t>
  </si>
  <si>
    <t>行政区划和地名管理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</si>
  <si>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</si>
  <si>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</si>
  <si>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</si>
  <si>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</si>
  <si>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</si>
  <si>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</si>
  <si>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</si>
  <si>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</si>
  <si>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</si>
  <si>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</si>
  <si>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就业补助</t>
  </si>
  <si>
    <t>就业见习补贴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</si>
  <si>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</si>
  <si>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</si>
  <si>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</si>
  <si>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</si>
  <si>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</si>
  <si>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</si>
  <si>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</si>
  <si>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褒扬纪念</t>
  </si>
  <si>
    <t>其他优抚支出</t>
  </si>
  <si>
    <t>退役安置</t>
  </si>
  <si>
    <t>退役士兵安置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</si>
  <si>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</si>
  <si>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</si>
  <si>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</si>
  <si>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</si>
  <si>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</si>
  <si>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</si>
  <si>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</si>
  <si>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</si>
  <si>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>残疾人事业</t>
  </si>
  <si>
    <t>残疾人生活和护理补贴</t>
  </si>
  <si>
    <t>其他残疾人事业支出</t>
  </si>
  <si>
    <t>红十字事业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</si>
  <si>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</si>
  <si>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</si>
  <si>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</si>
  <si>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</si>
  <si>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</si>
  <si>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</si>
  <si>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</si>
  <si>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</si>
  <si>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</si>
  <si>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</si>
  <si>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</si>
  <si>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</si>
  <si>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</si>
  <si>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</si>
  <si>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</si>
  <si>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</si>
  <si>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其他社会保障和就业支出</t>
  </si>
  <si>
    <t>八、卫生健康支出</t>
  </si>
  <si>
    <t>卫生健康管理事务</t>
  </si>
  <si>
    <t>其他卫生健康管理事务支出</t>
  </si>
  <si>
    <t>公立医院</t>
  </si>
  <si>
    <t>综合医院</t>
  </si>
  <si>
    <t>中医(民族)医院</t>
  </si>
  <si>
    <t>精神病医院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</si>
  <si>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</si>
  <si>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</si>
  <si>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</si>
  <si>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</si>
  <si>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</si>
  <si>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</si>
  <si>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</si>
  <si>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</si>
  <si>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</si>
  <si>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</si>
  <si>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基本公共卫生服务</t>
  </si>
  <si>
    <t>重大公共卫生服务</t>
  </si>
  <si>
    <t>突发公共卫生事件应急处置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</si>
  <si>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</si>
  <si>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</si>
  <si>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</si>
  <si>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</si>
  <si>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</si>
  <si>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</si>
  <si>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</si>
  <si>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</si>
  <si>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</si>
  <si>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</si>
  <si>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</si>
  <si>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</si>
  <si>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</si>
  <si>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</si>
  <si>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优抚对象医疗</t>
  </si>
  <si>
    <t>优抚对象医疗补助</t>
  </si>
  <si>
    <t>其他优抚对象医疗支出</t>
  </si>
  <si>
    <t>老龄卫生健康事务</t>
  </si>
  <si>
    <t>中医药事务</t>
  </si>
  <si>
    <t>中医（民族医）药专项</t>
  </si>
  <si>
    <t>其他卫生健康支出</t>
  </si>
  <si>
    <t>九、节能环保支出</t>
  </si>
  <si>
    <t>环境保护管理事务</t>
  </si>
  <si>
    <t>其他环境保护管理事务支出</t>
  </si>
  <si>
    <t>污染防治</t>
  </si>
  <si>
    <t>水体</t>
  </si>
  <si>
    <t>自然生态保护</t>
  </si>
  <si>
    <t>生态保护</t>
  </si>
  <si>
    <t>十、城乡社区支出</t>
  </si>
  <si>
    <t>城乡社区管理事务</t>
  </si>
  <si>
    <t>城管执法</t>
  </si>
  <si>
    <t>其他城乡社区管理事务支出</t>
  </si>
  <si>
    <t>城乡社区规划与管理</t>
  </si>
  <si>
    <t>城乡社区公共设施</t>
  </si>
  <si>
    <t>其他城乡社区公共设施支出</t>
  </si>
  <si>
    <t>城乡社区环境卫生</t>
  </si>
  <si>
    <t>十一、农林水支出</t>
  </si>
  <si>
    <t>农业农村</t>
  </si>
  <si>
    <t>农垦运行</t>
  </si>
  <si>
    <t>科技转化与推广服务</t>
  </si>
  <si>
    <t>病虫害控制</t>
  </si>
  <si>
    <t>农田建设</t>
  </si>
  <si>
    <t>渔业发展</t>
  </si>
  <si>
    <t>农产品质量安全</t>
  </si>
  <si>
    <t>农业生产发展</t>
  </si>
  <si>
    <t>其他农业农村支出</t>
  </si>
  <si>
    <t>林业和草原</t>
  </si>
  <si>
    <t>事业机构</t>
  </si>
  <si>
    <t>森林生态效益补偿</t>
  </si>
  <si>
    <t>林业草原防灾减灾</t>
  </si>
  <si>
    <t>其他林业和草原支出</t>
  </si>
  <si>
    <t>水利</t>
  </si>
  <si>
    <t>水利工程运行与维护</t>
  </si>
  <si>
    <t>农村供水</t>
  </si>
  <si>
    <t>水土保持</t>
  </si>
  <si>
    <t>防汛</t>
  </si>
  <si>
    <t>其他水利支出</t>
  </si>
  <si>
    <t>巩固拓展脱贫攻坚成果衔接乡村振兴</t>
  </si>
  <si>
    <t>其他巩固拓展脱贫攻坚成果衔接乡村振兴支出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</si>
  <si>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</si>
  <si>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</si>
  <si>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</si>
  <si>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</si>
  <si>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其他农村综合改革支出</t>
  </si>
  <si>
    <t>普惠金融发展支出</t>
  </si>
  <si>
    <t>农业保险保费补贴</t>
  </si>
  <si>
    <t>其他普惠金融发展支出</t>
  </si>
  <si>
    <t>其他农林水支出</t>
  </si>
  <si>
    <t>十二、交通运输支出</t>
  </si>
  <si>
    <t>公路水路运输</t>
  </si>
  <si>
    <t>公路养护</t>
  </si>
  <si>
    <t>其他公路水路运输支出</t>
  </si>
  <si>
    <t>其他交通运输支出</t>
  </si>
  <si>
    <t>公共交通运营补助</t>
  </si>
  <si>
    <t>十三、资源勘探工业信息等支出</t>
  </si>
  <si>
    <t>国有资产监管</t>
  </si>
  <si>
    <t>其他国有资产监管支出</t>
  </si>
  <si>
    <t>十四、商业服务业等支出</t>
  </si>
  <si>
    <t>商业流通事务</t>
  </si>
  <si>
    <t>其他商业流通事务支出</t>
  </si>
  <si>
    <t>十五、金融支出</t>
  </si>
  <si>
    <t>金融部门行政支出</t>
  </si>
  <si>
    <t>金融部门其他行政支出</t>
  </si>
  <si>
    <t>十六、援助其他地区支出</t>
  </si>
  <si>
    <t>其他支出</t>
  </si>
  <si>
    <t xml:space="preserve">  其他支出</t>
  </si>
  <si>
    <t>十七、自然资源海洋气象等支出</t>
  </si>
  <si>
    <t>自然资源事务</t>
  </si>
  <si>
    <t>自然资源利用与保护</t>
  </si>
  <si>
    <t>海域与海岛管理</t>
  </si>
  <si>
    <t>其他自然资源事务支出</t>
  </si>
  <si>
    <t>气象事务</t>
  </si>
  <si>
    <t>气象事业机构</t>
  </si>
  <si>
    <t>十八、住房保障支出</t>
  </si>
  <si>
    <t>住房改革支出</t>
  </si>
  <si>
    <t>住房公积金</t>
  </si>
  <si>
    <t>提租补贴</t>
  </si>
  <si>
    <t xml:space="preserve">  保障性安居工程支出</t>
  </si>
  <si>
    <t xml:space="preserve">    老旧小区改造</t>
  </si>
  <si>
    <t>十九、粮油物资储备支出</t>
  </si>
  <si>
    <t>粮油物资事务</t>
  </si>
  <si>
    <t>粮食风险基金</t>
  </si>
  <si>
    <t xml:space="preserve">  粮油储备</t>
  </si>
  <si>
    <t xml:space="preserve">    储备粮(油)库建设</t>
  </si>
  <si>
    <t>二十、灾害防治及应急管理支出</t>
  </si>
  <si>
    <t>应急管理事务</t>
  </si>
  <si>
    <t>安全监管</t>
  </si>
  <si>
    <t>其他应急管理支出</t>
  </si>
  <si>
    <t>消防救援事务</t>
  </si>
  <si>
    <t>消防应急救援</t>
  </si>
  <si>
    <t>地震事务</t>
  </si>
  <si>
    <t>地震监测</t>
  </si>
  <si>
    <t>其他地震事务支出</t>
  </si>
  <si>
    <t>自然灾害救灾及恢复重建支出</t>
  </si>
  <si>
    <t>其他自然灾害救灾及恢复重建支出</t>
  </si>
  <si>
    <t>二十一、预备费</t>
  </si>
  <si>
    <t>二十二、其他支出</t>
  </si>
  <si>
    <t>年初预留</t>
  </si>
  <si>
    <t>二十三、转移性支出</t>
  </si>
  <si>
    <t>上解支出</t>
  </si>
  <si>
    <t>体制上解支出</t>
  </si>
  <si>
    <t>专项上解支出</t>
  </si>
  <si>
    <t>二十四、债务还本支出</t>
  </si>
  <si>
    <t>地方政府一般债务还本支出</t>
  </si>
  <si>
    <t>地方政府一般债券还本支出</t>
  </si>
  <si>
    <t>二十五、债务付息支出</t>
  </si>
  <si>
    <t>地方政府一般债务付息支出</t>
  </si>
  <si>
    <t>地方政府一般债券付息支出</t>
  </si>
  <si>
    <t>二十六、债务发行费用支出</t>
  </si>
  <si>
    <t>地方政府一般债务发行费用支出</t>
  </si>
  <si>
    <t>附表1-6</t>
  </si>
  <si>
    <t>2025年度本级一般公共预算支出经济分类情况表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</si>
  <si>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</si>
  <si>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</si>
  <si>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</si>
  <si>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</si>
  <si>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</si>
  <si>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</si>
  <si>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</si>
  <si>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</si>
  <si>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</si>
  <si>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</si>
  <si>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</si>
  <si>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</si>
  <si>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</si>
  <si>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</si>
  <si>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</si>
  <si>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合计</t>
  </si>
  <si>
    <t>附表1-7</t>
  </si>
  <si>
    <t>2025年度本级一般公共预算基本支出经济分类情况表</t>
  </si>
  <si>
    <t>工资奖金津补贴</t>
  </si>
  <si>
    <t>社会保障缴费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</si>
  <si>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</si>
  <si>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</si>
  <si>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</si>
  <si>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</si>
  <si>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</si>
  <si>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</si>
  <si>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</si>
  <si>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</si>
  <si>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</si>
  <si>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</si>
  <si>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</si>
  <si>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</si>
  <si>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</si>
  <si>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</si>
  <si>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</si>
  <si>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</si>
  <si>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</si>
  <si>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</si>
  <si>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</si>
  <si>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</si>
  <si>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</si>
  <si>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</si>
  <si>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</si>
  <si>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</si>
  <si>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</si>
  <si>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</si>
  <si>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</si>
  <si>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</si>
  <si>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</si>
  <si>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</si>
  <si>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</si>
  <si>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</si>
  <si>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</si>
  <si>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</si>
  <si>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</si>
  <si>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</si>
  <si>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</si>
  <si>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</si>
  <si>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</si>
  <si>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</si>
  <si>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</si>
  <si>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</si>
  <si>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</si>
  <si>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</si>
  <si>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</si>
  <si>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</si>
  <si>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</si>
  <si>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</si>
  <si>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</si>
  <si>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</si>
  <si>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</si>
  <si>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国家赔偿费用支出</t>
  </si>
  <si>
    <t>对民间非营利组织和群众性自治组织补贴</t>
  </si>
  <si>
    <t>经常性赠与</t>
  </si>
  <si>
    <t>资本性赠与</t>
  </si>
  <si>
    <t>附表1-8</t>
  </si>
  <si>
    <t>2025年度一般公共预算转移支付预算表（分项目）（本表无数据）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</si>
  <si>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</si>
  <si>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</si>
  <si>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</si>
  <si>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</si>
  <si>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</si>
  <si>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</si>
  <si>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</si>
  <si>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</si>
  <si>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</si>
  <si>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</si>
  <si>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</si>
  <si>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</si>
  <si>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</si>
  <si>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</si>
  <si>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</si>
  <si>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</si>
  <si>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</si>
  <si>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</si>
  <si>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</si>
  <si>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</si>
  <si>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</si>
  <si>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13.巩固拓展脱贫攻坚成果衔接乡村振兴转移支付支出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</si>
  <si>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</si>
  <si>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</si>
  <si>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</si>
  <si>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</si>
  <si>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</si>
  <si>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</si>
  <si>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</si>
  <si>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</si>
  <si>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</si>
  <si>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</si>
  <si>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</si>
  <si>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</si>
  <si>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</si>
  <si>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</si>
  <si>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</si>
  <si>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</si>
  <si>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</si>
  <si>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</si>
  <si>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</si>
  <si>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</si>
  <si>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</si>
  <si>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</si>
  <si>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</si>
  <si>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</si>
  <si>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</si>
  <si>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</si>
  <si>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</si>
  <si>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</si>
  <si>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</si>
  <si>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</si>
  <si>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</si>
  <si>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</si>
  <si>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</si>
  <si>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</si>
  <si>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</si>
  <si>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</si>
  <si>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</si>
  <si>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</si>
  <si>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</si>
  <si>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</si>
  <si>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</si>
  <si>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</si>
  <si>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备注：本县所辖乡镇作为一级预算部门管理，未有一般公共预算对下税收返还和转移支付预算数据。</t>
  </si>
  <si>
    <t>附表1-9</t>
  </si>
  <si>
    <t>2025年度一般公共预算转移支付预算表（分地区）
（本表无数据）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</si>
  <si>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</si>
  <si>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</si>
  <si>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</si>
  <si>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</si>
  <si>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</si>
  <si>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</si>
  <si>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</si>
  <si>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</si>
  <si>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2025年度本级一般公共预算“三公”经费支出预算表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</si>
  <si>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</si>
  <si>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</si>
  <si>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</si>
  <si>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</si>
  <si>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</si>
  <si>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附表1-11</t>
  </si>
  <si>
    <t>2025年度政府性基金预算收入预算表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</si>
  <si>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</si>
  <si>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</si>
  <si>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</si>
  <si>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</si>
  <si>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</si>
  <si>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</si>
  <si>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</si>
  <si>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</si>
  <si>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</si>
  <si>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</si>
  <si>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</si>
  <si>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</si>
  <si>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</si>
  <si>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</si>
  <si>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</si>
  <si>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</si>
  <si>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</si>
  <si>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</si>
  <si>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</si>
  <si>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</si>
  <si>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</si>
  <si>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</si>
  <si>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</si>
  <si>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2025年度政府性基金预算支出预算表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</si>
  <si>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</si>
  <si>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</si>
  <si>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</si>
  <si>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</si>
  <si>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</si>
  <si>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</si>
  <si>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</si>
  <si>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</si>
  <si>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</si>
  <si>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</si>
  <si>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</si>
  <si>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</si>
  <si>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</si>
  <si>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</si>
  <si>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</si>
  <si>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</si>
  <si>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</si>
  <si>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2025年度本级政府性基金预算收入预算表</t>
  </si>
  <si>
    <t>附表1-14</t>
  </si>
  <si>
    <t>2025年度本级政府性基金预算支出预算表</t>
  </si>
  <si>
    <t>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</si>
  <si>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</si>
  <si>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</si>
  <si>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</si>
  <si>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</si>
  <si>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</si>
  <si>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</si>
  <si>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</si>
  <si>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棚户区改造支出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</si>
  <si>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</si>
  <si>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</si>
  <si>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</si>
  <si>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</si>
  <si>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城市公用事业附加及对应专项债务收入安排的支出</t>
  </si>
  <si>
    <t xml:space="preserve">    城市公共设施</t>
  </si>
  <si>
    <t xml:space="preserve">    其他城市公用事业附加安排的支出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</si>
  <si>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</si>
  <si>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</si>
  <si>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</si>
  <si>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城市环境卫生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</si>
  <si>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</si>
  <si>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</si>
  <si>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</si>
  <si>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其他污水处理费安排的支出</t>
  </si>
  <si>
    <t>彩票公益金安排的支出</t>
  </si>
  <si>
    <t xml:space="preserve">    用于社会福利的彩票公益金支出</t>
  </si>
  <si>
    <t xml:space="preserve">    用于体育事业的彩票公益金支出</t>
  </si>
  <si>
    <t xml:space="preserve">    用于其他社会公益事业的彩票公益金支出</t>
  </si>
  <si>
    <t xml:space="preserve">    国有土地使用权出让债务付息支出</t>
  </si>
  <si>
    <t xml:space="preserve">    其他地方自行试点项目收益专项债券付息支出</t>
  </si>
  <si>
    <t>其他地方自行试点项目收益专项债券发行费用支出</t>
  </si>
  <si>
    <t>备注：按照财政部有关规定，报表中涉及本级支出的，应当公开到功能分类项级科目。</t>
  </si>
  <si>
    <t>附表1-15</t>
  </si>
  <si>
    <t>2025年度政府性基金预算转移支付预算表（本表无数据）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</si>
  <si>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</si>
  <si>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</si>
  <si>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</si>
  <si>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</si>
  <si>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</si>
  <si>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</si>
  <si>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</si>
  <si>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</si>
  <si>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</si>
  <si>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附表1-16</t>
  </si>
  <si>
    <t>2025年度国有资本经营预算收入预算表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</si>
  <si>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</si>
  <si>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</si>
  <si>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</si>
  <si>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</si>
  <si>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</si>
  <si>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</si>
  <si>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</si>
  <si>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</si>
  <si>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</si>
  <si>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2025年度国有资本经营预算支出预算表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</si>
  <si>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</si>
  <si>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</si>
  <si>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</si>
  <si>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</si>
  <si>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</si>
  <si>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</si>
  <si>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</si>
  <si>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</si>
  <si>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</si>
  <si>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</si>
  <si>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>2025年度本级国有资本经营预算收入预算表</t>
  </si>
  <si>
    <t xml:space="preserve">  其中：罗源县国有资产营运公司利润收入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</si>
  <si>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</si>
  <si>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</si>
  <si>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</si>
  <si>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</si>
  <si>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</si>
  <si>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t>2025年度本级国有资本经营预算支出预算表</t>
  </si>
  <si>
    <r>
      <rPr>
        <sz val="11"/>
        <rFont val="宋体"/>
        <charset val="134"/>
      </rPr>
      <t xml:space="preserve">   其中：××科目………</t>
    </r>
    <r>
      <rPr>
        <sz val="11"/>
        <rFont val="楷体"/>
        <charset val="134"/>
      </rPr>
      <t>(公开到项级科目)</t>
    </r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</si>
  <si>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</si>
  <si>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</si>
  <si>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</si>
  <si>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</si>
  <si>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</si>
  <si>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</si>
  <si>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</si>
  <si>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</si>
  <si>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</si>
  <si>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</si>
  <si>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</si>
  <si>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</si>
  <si>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</si>
  <si>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</si>
  <si>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</si>
  <si>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</si>
  <si>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</si>
  <si>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</si>
  <si>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>五、金融国有资本经营预算支出</t>
  </si>
  <si>
    <t xml:space="preserve"> 其中：资本性支出</t>
  </si>
  <si>
    <t xml:space="preserve">       改革性支出</t>
  </si>
  <si>
    <t xml:space="preserve">      其他金融国有资本经营预算支出</t>
  </si>
  <si>
    <t>六、其他国有资本经营预算支出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</si>
  <si>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</si>
  <si>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</si>
  <si>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</si>
  <si>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</si>
  <si>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</si>
  <si>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2025年度国有资本经营预算转移支付预算表</t>
  </si>
  <si>
    <t>××项目</t>
  </si>
  <si>
    <t>……</t>
  </si>
  <si>
    <t>备注：未独立编制乡镇级政府预算的县（市、区）请表述：本县（市、区）所辖乡镇作为一级预算部门管理，未单独编制政府预算，因此无国有资本经营预算转移支付预算数据。</t>
  </si>
  <si>
    <t>附表1-21</t>
  </si>
  <si>
    <t>2025年度社会保险基金预算收入预算表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</si>
  <si>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</si>
  <si>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</si>
  <si>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</si>
  <si>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</si>
  <si>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</si>
  <si>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</si>
  <si>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</si>
  <si>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</si>
  <si>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2025年度社会保险基金预算支出预算表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</si>
  <si>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</si>
  <si>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</si>
  <si>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</si>
  <si>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</si>
  <si>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</si>
  <si>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</si>
  <si>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</si>
  <si>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</si>
  <si>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>2025年度本级社会保险基金预算收入预算表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</si>
  <si>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</si>
  <si>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</si>
  <si>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</si>
  <si>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</si>
  <si>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</si>
  <si>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</si>
  <si>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</si>
  <si>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</si>
  <si>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</si>
  <si>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</si>
  <si>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</si>
  <si>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</si>
  <si>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>2025年度本级社会保险基金预算支出预算表</t>
  </si>
  <si>
    <t>上年执行数(或上年预算数)</t>
  </si>
  <si>
    <t>当年预算数为上年执行数(或上年预算数)的％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</si>
  <si>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</si>
  <si>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</si>
  <si>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</si>
  <si>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</si>
  <si>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</si>
  <si>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</si>
  <si>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</si>
  <si>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</si>
  <si>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</si>
  <si>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</si>
  <si>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</si>
  <si>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</si>
  <si>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</si>
  <si>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</si>
  <si>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</si>
  <si>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</si>
  <si>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</si>
  <si>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</si>
  <si>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</si>
  <si>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</si>
  <si>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</si>
  <si>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</si>
  <si>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t>附表1-25</t>
  </si>
  <si>
    <t>2024年度地方政府债务限额及余额情况表</t>
  </si>
  <si>
    <t>单位：亿元</t>
  </si>
  <si>
    <t>2024年债务限额</t>
  </si>
  <si>
    <t>2024年债务余额预计执行数</t>
  </si>
  <si>
    <t>一般债务</t>
  </si>
  <si>
    <t>专项债务</t>
  </si>
  <si>
    <t>罗源县合计</t>
  </si>
  <si>
    <t>一、罗源县本级</t>
  </si>
  <si>
    <t>二、罗源县下级合计</t>
  </si>
  <si>
    <t xml:space="preserve">    下级地区1</t>
  </si>
  <si>
    <t xml:space="preserve">    下级地区2</t>
  </si>
  <si>
    <t xml:space="preserve">    ……</t>
  </si>
  <si>
    <t>附表1-26</t>
  </si>
  <si>
    <t>2024年度地方政府一般债务限额及余额情况表</t>
  </si>
  <si>
    <t>本地区金额</t>
  </si>
  <si>
    <t>本级金额</t>
  </si>
  <si>
    <t>一、2023年末地方政府一般债务余额</t>
  </si>
  <si>
    <t>二、2024年地方政府一般债券发行额</t>
  </si>
  <si>
    <t>三、2024年地方政府一般债券还本额</t>
  </si>
  <si>
    <t>四、2024年末地方政府一般债务余额预计执行数</t>
  </si>
  <si>
    <t>五、2024年末地方政府一般债务限额</t>
  </si>
  <si>
    <t>六、2025年提前下达新增一般债务限额</t>
  </si>
  <si>
    <t>附表1-27</t>
  </si>
  <si>
    <t>2024年度地方政府专项债务限额及余额情况表</t>
  </si>
  <si>
    <t>一、2023年末地方政府专项债务余额</t>
  </si>
  <si>
    <t>二、2024年地方政府专项债券发行额</t>
  </si>
  <si>
    <t>三、2024年地方政府专项债券还本额</t>
  </si>
  <si>
    <t>四、2024年末地方政府专项债务余额预计执行数</t>
  </si>
  <si>
    <t>五、2024年末地方政府专项债务限额</t>
  </si>
  <si>
    <t>六、2025年提前下达新增专项债务限额</t>
  </si>
  <si>
    <t>附表1-28</t>
  </si>
  <si>
    <t>2024年度地方政府债券发行及还本付息情况表</t>
  </si>
  <si>
    <t>一、2024年发行预计执行数</t>
  </si>
  <si>
    <t>1.一般债券</t>
  </si>
  <si>
    <t xml:space="preserve">   其中：再融资债券</t>
  </si>
  <si>
    <t>2.专项债券</t>
  </si>
  <si>
    <t>二、2024年还本支出预计执行数</t>
  </si>
  <si>
    <t>三、2024年付息预计执行数</t>
  </si>
  <si>
    <t>四、2025年还本预算数</t>
  </si>
  <si>
    <t xml:space="preserve">         财政预算安排</t>
  </si>
  <si>
    <t>五、2025年付息预算数</t>
  </si>
</sst>
</file>

<file path=xl/styles.xml><?xml version="1.0" encoding="utf-8"?>
<styleSheet xmlns="http://schemas.openxmlformats.org/spreadsheetml/2006/main">
  <numFmts count="2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0.00_);[Red]\(0.00\)"/>
    <numFmt numFmtId="41" formatCode="_ * #,##0_ ;_ * \-#,##0_ ;_ * &quot;-&quot;_ ;_ @_ "/>
    <numFmt numFmtId="179" formatCode="0.0"/>
    <numFmt numFmtId="180" formatCode="0.0%"/>
    <numFmt numFmtId="181" formatCode="_-* #,##0.0000_-;\-* #,##0.0000_-;_-* &quot;-&quot;??_-;_-@_-"/>
    <numFmt numFmtId="182" formatCode="_ \¥* #,##0.00_ ;_ \¥* \-#,##0.00_ ;_ \¥* &quot;-&quot;??_ ;_ @_ "/>
    <numFmt numFmtId="183" formatCode="#,##0_ ;[Red]\-#,##0\ "/>
    <numFmt numFmtId="184" formatCode="_-&quot;$&quot;* #,##0_-;\-&quot;$&quot;* #,##0_-;_-&quot;$&quot;* &quot;-&quot;_-;_-@_-"/>
    <numFmt numFmtId="44" formatCode="_ &quot;￥&quot;* #,##0.00_ ;_ &quot;￥&quot;* \-#,##0.00_ ;_ &quot;￥&quot;* &quot;-&quot;??_ ;_ @_ "/>
    <numFmt numFmtId="185" formatCode="0.0_ "/>
    <numFmt numFmtId="186" formatCode="_-\¥* #,##0_-;\-\¥* #,##0_-;_-\¥* &quot;-&quot;_-;_-@_-"/>
    <numFmt numFmtId="42" formatCode="_ &quot;￥&quot;* #,##0_ ;_ &quot;￥&quot;* \-#,##0_ ;_ &quot;￥&quot;* &quot;-&quot;_ ;_ @_ "/>
    <numFmt numFmtId="187" formatCode="#,##0_ "/>
    <numFmt numFmtId="43" formatCode="_ * #,##0.00_ ;_ * \-#,##0.00_ ;_ * &quot;-&quot;??_ ;_ @_ "/>
    <numFmt numFmtId="188" formatCode="\$#,##0.00;\(\$#,##0.00\)"/>
    <numFmt numFmtId="189" formatCode="#,##0.00_ "/>
    <numFmt numFmtId="190" formatCode="#,##0.000_ "/>
    <numFmt numFmtId="191" formatCode="#,##0;\-#,##0;&quot;-&quot;"/>
    <numFmt numFmtId="192" formatCode="#,##0;\(#,##0\)"/>
    <numFmt numFmtId="193" formatCode="_-* #,##0.00_-;\-* #,##0.00_-;_-* &quot;-&quot;??_-;_-@_-"/>
    <numFmt numFmtId="194" formatCode="\$#,##0;\(\$#,##0\)"/>
    <numFmt numFmtId="195" formatCode="_-* #,##0_-;\-* #,##0_-;_-* &quot;-&quot;_-;_-@_-"/>
    <numFmt numFmtId="196" formatCode="0_ "/>
    <numFmt numFmtId="197" formatCode="0.00_ "/>
    <numFmt numFmtId="198" formatCode="0.00_ ;[Red]\-0.00\ "/>
  </numFmts>
  <fonts count="84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黑体"/>
      <charset val="134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indexed="8"/>
      <name val="黑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方正书宋_GBK"/>
      <charset val="0"/>
    </font>
    <font>
      <sz val="12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华文楷体"/>
      <charset val="134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21"/>
      <name val="楷体_GB2312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sz val="12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b/>
      <sz val="11"/>
      <color indexed="62"/>
      <name val="宋体"/>
      <charset val="134"/>
    </font>
    <font>
      <sz val="12"/>
      <name val="奔覆眉"/>
      <charset val="134"/>
    </font>
    <font>
      <u/>
      <sz val="12"/>
      <color indexed="36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b/>
      <sz val="13"/>
      <color indexed="62"/>
      <name val="宋体"/>
      <charset val="134"/>
    </font>
    <font>
      <sz val="12"/>
      <color indexed="17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name val="Arial"/>
      <charset val="134"/>
    </font>
    <font>
      <b/>
      <sz val="11"/>
      <color indexed="54"/>
      <name val="宋体"/>
      <charset val="134"/>
    </font>
    <font>
      <sz val="12"/>
      <name val="Helv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</borders>
  <cellStyleXfs count="181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4" fillId="3" borderId="9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79" fontId="3" fillId="0" borderId="2">
      <alignment vertical="center"/>
      <protection locked="0"/>
    </xf>
    <xf numFmtId="182" fontId="0" fillId="0" borderId="0" applyFont="0" applyFill="0" applyBorder="0" applyAlignment="0" applyProtection="0"/>
    <xf numFmtId="0" fontId="40" fillId="5" borderId="6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4" fillId="0" borderId="0"/>
    <xf numFmtId="0" fontId="14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/>
    <xf numFmtId="0" fontId="5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>
      <alignment horizontal="centerContinuous"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14" applyProtection="0"/>
    <xf numFmtId="0" fontId="52" fillId="0" borderId="13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9" fillId="3" borderId="6" applyNumberFormat="0" applyAlignment="0" applyProtection="0">
      <alignment vertical="center"/>
    </xf>
    <xf numFmtId="0" fontId="44" fillId="6" borderId="9" applyNumberFormat="0" applyAlignment="0" applyProtection="0">
      <alignment vertical="center"/>
    </xf>
    <xf numFmtId="0" fontId="59" fillId="6" borderId="6" applyNumberFormat="0" applyAlignment="0" applyProtection="0">
      <alignment vertical="center"/>
    </xf>
    <xf numFmtId="0" fontId="48" fillId="20" borderId="1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64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46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50" fillId="0" borderId="14" applyProtection="0">
      <alignment vertical="center"/>
    </xf>
    <xf numFmtId="0" fontId="14" fillId="4" borderId="5" applyNumberFormat="0" applyFont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67" fillId="0" borderId="16">
      <alignment horizontal="left" vertical="center"/>
    </xf>
    <xf numFmtId="37" fontId="68" fillId="0" borderId="0"/>
    <xf numFmtId="0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14" fillId="18" borderId="0" applyNumberFormat="0" applyBorder="0" applyAlignment="0" applyProtection="0">
      <alignment vertical="center"/>
    </xf>
    <xf numFmtId="192" fontId="42" fillId="0" borderId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17" applyNumberFormat="0" applyFill="0" applyAlignment="0" applyProtection="0">
      <alignment vertical="center"/>
    </xf>
    <xf numFmtId="0" fontId="73" fillId="20" borderId="11" applyNumberFormat="0" applyAlignment="0" applyProtection="0">
      <alignment vertical="center"/>
    </xf>
    <xf numFmtId="0" fontId="35" fillId="0" borderId="0"/>
    <xf numFmtId="0" fontId="67" fillId="0" borderId="18" applyNumberFormat="0" applyAlignment="0" applyProtection="0">
      <alignment horizontal="left" vertical="center"/>
    </xf>
    <xf numFmtId="0" fontId="74" fillId="0" borderId="0">
      <alignment vertical="center"/>
    </xf>
    <xf numFmtId="9" fontId="0" fillId="0" borderId="0" applyFont="0" applyFill="0" applyBorder="0" applyAlignment="0" applyProtection="0"/>
    <xf numFmtId="191" fontId="75" fillId="0" borderId="0" applyFill="0" applyBorder="0" applyAlignment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>
      <alignment vertical="center"/>
    </xf>
    <xf numFmtId="194" fontId="42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64" fillId="0" borderId="0"/>
    <xf numFmtId="0" fontId="0" fillId="0" borderId="0">
      <alignment vertical="center"/>
    </xf>
    <xf numFmtId="0" fontId="77" fillId="16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91" fontId="75" fillId="0" borderId="0" applyFill="0" applyBorder="0" applyAlignment="0"/>
    <xf numFmtId="0" fontId="0" fillId="0" borderId="0">
      <alignment vertical="center"/>
    </xf>
    <xf numFmtId="19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0" borderId="0" applyProtection="0"/>
    <xf numFmtId="192" fontId="42" fillId="0" borderId="0"/>
    <xf numFmtId="0" fontId="79" fillId="0" borderId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2" fontId="50" fillId="0" borderId="0" applyProtection="0">
      <alignment vertical="center"/>
    </xf>
    <xf numFmtId="0" fontId="81" fillId="0" borderId="0">
      <alignment vertical="center"/>
    </xf>
    <xf numFmtId="0" fontId="39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82" fillId="0" borderId="17" applyNumberFormat="0" applyFill="0" applyAlignment="0" applyProtection="0">
      <alignment vertical="center"/>
    </xf>
    <xf numFmtId="0" fontId="0" fillId="0" borderId="0">
      <alignment vertical="center"/>
    </xf>
    <xf numFmtId="1" fontId="39" fillId="0" borderId="0">
      <alignment vertical="center"/>
    </xf>
    <xf numFmtId="19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2" fontId="50" fillId="0" borderId="0" applyProtection="0"/>
    <xf numFmtId="0" fontId="39" fillId="0" borderId="0"/>
    <xf numFmtId="0" fontId="39" fillId="0" borderId="0">
      <alignment vertical="center"/>
    </xf>
    <xf numFmtId="0" fontId="41" fillId="18" borderId="0" applyNumberFormat="0" applyBorder="0" applyAlignment="0" applyProtection="0">
      <alignment vertical="center"/>
    </xf>
    <xf numFmtId="37" fontId="6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0" borderId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4" fillId="0" borderId="0">
      <alignment vertical="center"/>
    </xf>
    <xf numFmtId="0" fontId="80" fillId="0" borderId="20" applyNumberFormat="0" applyFill="0" applyAlignment="0" applyProtection="0">
      <alignment vertical="center"/>
    </xf>
    <xf numFmtId="0" fontId="75" fillId="0" borderId="0"/>
    <xf numFmtId="41" fontId="0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194" fontId="42" fillId="0" borderId="0"/>
    <xf numFmtId="0" fontId="66" fillId="0" borderId="0"/>
    <xf numFmtId="176" fontId="0" fillId="0" borderId="0" applyFont="0" applyFill="0" applyBorder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88" fontId="42" fillId="0" borderId="0">
      <alignment vertical="center"/>
    </xf>
    <xf numFmtId="0" fontId="39" fillId="0" borderId="0"/>
    <xf numFmtId="0" fontId="67" fillId="0" borderId="0" applyProtection="0"/>
    <xf numFmtId="0" fontId="79" fillId="0" borderId="0" applyProtection="0"/>
    <xf numFmtId="184" fontId="39" fillId="0" borderId="0" applyFont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50" fillId="0" borderId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39" fillId="0" borderId="0"/>
    <xf numFmtId="0" fontId="41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8" fontId="42" fillId="0" borderId="0"/>
    <xf numFmtId="0" fontId="39" fillId="0" borderId="0"/>
    <xf numFmtId="0" fontId="36" fillId="0" borderId="0">
      <alignment vertical="center"/>
    </xf>
  </cellStyleXfs>
  <cellXfs count="248">
    <xf numFmtId="0" fontId="0" fillId="0" borderId="0" xfId="0" applyAlignment="1">
      <alignment vertical="center"/>
    </xf>
    <xf numFmtId="0" fontId="0" fillId="0" borderId="0" xfId="121" applyFont="1">
      <alignment vertical="center"/>
    </xf>
    <xf numFmtId="0" fontId="1" fillId="0" borderId="0" xfId="152" applyFont="1" applyFill="1" applyBorder="1" applyAlignment="1">
      <alignment vertical="center"/>
    </xf>
    <xf numFmtId="0" fontId="2" fillId="0" borderId="0" xfId="121" applyFont="1" applyBorder="1" applyAlignment="1">
      <alignment horizontal="center" vertical="center" wrapText="1"/>
    </xf>
    <xf numFmtId="0" fontId="3" fillId="0" borderId="0" xfId="121" applyFont="1" applyBorder="1" applyAlignment="1">
      <alignment horizontal="right" vertical="center" wrapText="1"/>
    </xf>
    <xf numFmtId="0" fontId="4" fillId="0" borderId="1" xfId="121" applyFont="1" applyBorder="1" applyAlignment="1">
      <alignment horizontal="center" vertical="center" wrapText="1"/>
    </xf>
    <xf numFmtId="0" fontId="5" fillId="0" borderId="1" xfId="121" applyFont="1" applyBorder="1" applyAlignment="1">
      <alignment horizontal="left" vertical="center" wrapText="1"/>
    </xf>
    <xf numFmtId="197" fontId="3" fillId="0" borderId="1" xfId="121" applyNumberFormat="1" applyFont="1" applyBorder="1" applyAlignment="1">
      <alignment horizontal="center" vertical="center" wrapText="1"/>
    </xf>
    <xf numFmtId="0" fontId="3" fillId="0" borderId="1" xfId="121" applyFont="1" applyBorder="1" applyAlignment="1">
      <alignment horizontal="left" vertical="center" wrapText="1" indent="1"/>
    </xf>
    <xf numFmtId="0" fontId="2" fillId="0" borderId="0" xfId="121" applyFont="1" applyAlignment="1">
      <alignment horizontal="center" vertical="center" wrapText="1"/>
    </xf>
    <xf numFmtId="0" fontId="6" fillId="0" borderId="0" xfId="121" applyFont="1" applyBorder="1" applyAlignment="1">
      <alignment vertical="center" wrapText="1"/>
    </xf>
    <xf numFmtId="0" fontId="3" fillId="0" borderId="1" xfId="121" applyFont="1" applyBorder="1" applyAlignment="1">
      <alignment vertical="center" wrapText="1"/>
    </xf>
    <xf numFmtId="4" fontId="3" fillId="0" borderId="1" xfId="121" applyNumberFormat="1" applyFont="1" applyBorder="1" applyAlignment="1">
      <alignment vertical="center" wrapText="1"/>
    </xf>
    <xf numFmtId="0" fontId="0" fillId="0" borderId="0" xfId="121" applyFont="1" applyAlignment="1">
      <alignment vertical="center" wrapText="1"/>
    </xf>
    <xf numFmtId="0" fontId="5" fillId="0" borderId="1" xfId="121" applyFont="1" applyBorder="1" applyAlignment="1">
      <alignment vertical="center" wrapText="1"/>
    </xf>
    <xf numFmtId="0" fontId="3" fillId="0" borderId="1" xfId="121" applyFont="1" applyBorder="1" applyAlignment="1">
      <alignment horizontal="left" vertical="center" wrapText="1"/>
    </xf>
    <xf numFmtId="0" fontId="0" fillId="0" borderId="0" xfId="121" applyFont="1" applyAlignment="1">
      <alignment horizontal="left" vertical="center" wrapText="1"/>
    </xf>
    <xf numFmtId="0" fontId="0" fillId="0" borderId="0" xfId="122" applyAlignment="1">
      <alignment vertical="center"/>
    </xf>
    <xf numFmtId="0" fontId="0" fillId="0" borderId="0" xfId="120" applyAlignment="1"/>
    <xf numFmtId="0" fontId="0" fillId="0" borderId="0" xfId="120" applyFill="1" applyAlignment="1"/>
    <xf numFmtId="0" fontId="1" fillId="0" borderId="0" xfId="120" applyFont="1" applyAlignment="1">
      <alignment vertical="center"/>
    </xf>
    <xf numFmtId="0" fontId="7" fillId="0" borderId="0" xfId="120" applyNumberFormat="1" applyFont="1" applyFill="1" applyBorder="1" applyAlignment="1" applyProtection="1">
      <alignment horizontal="center" vertical="center"/>
    </xf>
    <xf numFmtId="0" fontId="0" fillId="0" borderId="0" xfId="120" applyNumberFormat="1" applyFont="1" applyFill="1" applyBorder="1" applyAlignment="1" applyProtection="1"/>
    <xf numFmtId="0" fontId="8" fillId="0" borderId="0" xfId="114" applyFont="1">
      <alignment vertical="center"/>
    </xf>
    <xf numFmtId="0" fontId="0" fillId="0" borderId="0" xfId="114">
      <alignment vertical="center"/>
    </xf>
    <xf numFmtId="183" fontId="3" fillId="0" borderId="0" xfId="114" applyNumberFormat="1" applyFont="1" applyAlignment="1">
      <alignment horizontal="right" vertical="center"/>
    </xf>
    <xf numFmtId="0" fontId="9" fillId="0" borderId="2" xfId="120" applyNumberFormat="1" applyFont="1" applyFill="1" applyBorder="1" applyAlignment="1" applyProtection="1">
      <alignment horizontal="center" vertical="center" wrapText="1"/>
    </xf>
    <xf numFmtId="183" fontId="4" fillId="0" borderId="2" xfId="114" applyNumberFormat="1" applyFont="1" applyBorder="1" applyAlignment="1">
      <alignment horizontal="center" vertical="center" wrapText="1"/>
    </xf>
    <xf numFmtId="0" fontId="4" fillId="0" borderId="2" xfId="142" applyFont="1" applyBorder="1" applyAlignment="1">
      <alignment horizontal="center" vertical="center" wrapText="1"/>
    </xf>
    <xf numFmtId="0" fontId="10" fillId="0" borderId="2" xfId="120" applyNumberFormat="1" applyFont="1" applyFill="1" applyBorder="1" applyAlignment="1" applyProtection="1">
      <alignment horizontal="left" vertical="center" wrapText="1"/>
    </xf>
    <xf numFmtId="198" fontId="10" fillId="0" borderId="2" xfId="120" applyNumberFormat="1" applyFont="1" applyFill="1" applyBorder="1" applyAlignment="1" applyProtection="1">
      <alignment vertical="center" wrapText="1"/>
    </xf>
    <xf numFmtId="179" fontId="5" fillId="0" borderId="2" xfId="149" applyNumberFormat="1" applyFont="1" applyFill="1" applyBorder="1" applyAlignment="1" applyProtection="1">
      <alignment vertical="center" wrapText="1"/>
    </xf>
    <xf numFmtId="49" fontId="3" fillId="0" borderId="2" xfId="131" applyNumberFormat="1" applyFont="1" applyBorder="1" applyAlignment="1">
      <alignment vertical="center"/>
    </xf>
    <xf numFmtId="0" fontId="3" fillId="0" borderId="2" xfId="120" applyFont="1" applyFill="1" applyBorder="1" applyAlignment="1">
      <alignment vertical="center"/>
    </xf>
    <xf numFmtId="0" fontId="3" fillId="0" borderId="2" xfId="120" applyFont="1" applyBorder="1" applyAlignment="1">
      <alignment vertical="center"/>
    </xf>
    <xf numFmtId="49" fontId="3" fillId="0" borderId="2" xfId="118" applyNumberFormat="1" applyFont="1" applyBorder="1" applyAlignment="1">
      <alignment vertical="center"/>
    </xf>
    <xf numFmtId="49" fontId="3" fillId="0" borderId="2" xfId="165" applyNumberFormat="1" applyFont="1" applyBorder="1" applyAlignment="1">
      <alignment vertical="center"/>
    </xf>
    <xf numFmtId="49" fontId="3" fillId="0" borderId="2" xfId="134" applyNumberFormat="1" applyFont="1" applyBorder="1" applyAlignment="1">
      <alignment vertical="center"/>
    </xf>
    <xf numFmtId="178" fontId="3" fillId="0" borderId="2" xfId="120" applyNumberFormat="1" applyFont="1" applyBorder="1" applyAlignment="1">
      <alignment vertical="center"/>
    </xf>
    <xf numFmtId="49" fontId="3" fillId="0" borderId="2" xfId="133" applyNumberFormat="1" applyFont="1" applyBorder="1" applyAlignment="1">
      <alignment vertical="center"/>
    </xf>
    <xf numFmtId="49" fontId="3" fillId="0" borderId="2" xfId="145" applyNumberFormat="1" applyFont="1" applyBorder="1" applyAlignment="1">
      <alignment vertical="center"/>
    </xf>
    <xf numFmtId="49" fontId="3" fillId="0" borderId="2" xfId="135" applyNumberFormat="1" applyFont="1" applyBorder="1" applyAlignment="1">
      <alignment vertical="center"/>
    </xf>
    <xf numFmtId="0" fontId="11" fillId="0" borderId="2" xfId="153" applyFont="1" applyBorder="1" applyAlignment="1">
      <alignment horizontal="center" vertical="center"/>
    </xf>
    <xf numFmtId="0" fontId="12" fillId="0" borderId="2" xfId="153" applyFont="1" applyBorder="1">
      <alignment vertical="center"/>
    </xf>
    <xf numFmtId="0" fontId="13" fillId="0" borderId="0" xfId="122" applyFont="1" applyAlignment="1">
      <alignment horizontal="left" vertical="center" wrapText="1"/>
    </xf>
    <xf numFmtId="0" fontId="14" fillId="0" borderId="2" xfId="120" applyNumberFormat="1" applyFont="1" applyFill="1" applyBorder="1" applyAlignment="1" applyProtection="1">
      <alignment horizontal="left" vertical="center" wrapText="1"/>
    </xf>
    <xf numFmtId="0" fontId="3" fillId="0" borderId="2" xfId="120" applyFont="1" applyFill="1" applyBorder="1" applyAlignment="1">
      <alignment horizontal="right" vertical="center"/>
    </xf>
    <xf numFmtId="197" fontId="3" fillId="0" borderId="2" xfId="120" applyNumberFormat="1" applyFont="1" applyBorder="1" applyAlignment="1">
      <alignment horizontal="right" vertical="center"/>
    </xf>
    <xf numFmtId="0" fontId="3" fillId="0" borderId="2" xfId="120" applyFont="1" applyBorder="1" applyAlignment="1">
      <alignment horizontal="right" vertical="center"/>
    </xf>
    <xf numFmtId="0" fontId="3" fillId="0" borderId="2" xfId="120" applyFont="1" applyBorder="1" applyAlignment="1">
      <alignment horizontal="left" vertical="center"/>
    </xf>
    <xf numFmtId="0" fontId="12" fillId="0" borderId="2" xfId="153" applyFont="1" applyBorder="1" applyAlignment="1">
      <alignment horizontal="right" vertical="center"/>
    </xf>
    <xf numFmtId="0" fontId="0" fillId="0" borderId="0" xfId="120" applyFill="1" applyAlignment="1">
      <alignment horizontal="center"/>
    </xf>
    <xf numFmtId="0" fontId="0" fillId="0" borderId="0" xfId="120" applyAlignment="1">
      <alignment horizontal="center"/>
    </xf>
    <xf numFmtId="0" fontId="15" fillId="0" borderId="0" xfId="114" applyFont="1" applyAlignment="1">
      <alignment horizontal="center" vertical="center"/>
    </xf>
    <xf numFmtId="0" fontId="3" fillId="0" borderId="0" xfId="114" applyFont="1">
      <alignment vertical="center"/>
    </xf>
    <xf numFmtId="0" fontId="5" fillId="0" borderId="0" xfId="114" applyFont="1">
      <alignment vertical="center"/>
    </xf>
    <xf numFmtId="183" fontId="0" fillId="0" borderId="0" xfId="114" applyNumberFormat="1">
      <alignment vertical="center"/>
    </xf>
    <xf numFmtId="0" fontId="1" fillId="0" borderId="0" xfId="114" applyFont="1">
      <alignment vertical="center"/>
    </xf>
    <xf numFmtId="0" fontId="2" fillId="0" borderId="0" xfId="114" applyFont="1" applyAlignment="1">
      <alignment horizontal="center" vertical="center"/>
    </xf>
    <xf numFmtId="0" fontId="0" fillId="0" borderId="0" xfId="114" applyFont="1">
      <alignment vertical="center"/>
    </xf>
    <xf numFmtId="3" fontId="3" fillId="0" borderId="2" xfId="142" applyNumberFormat="1" applyFont="1" applyBorder="1" applyAlignment="1">
      <alignment vertical="center"/>
    </xf>
    <xf numFmtId="3" fontId="3" fillId="0" borderId="2" xfId="142" applyNumberFormat="1" applyFont="1" applyBorder="1" applyAlignment="1">
      <alignment horizontal="right" vertical="center"/>
    </xf>
    <xf numFmtId="180" fontId="3" fillId="0" borderId="2" xfId="162" applyNumberFormat="1" applyFont="1" applyBorder="1" applyAlignment="1">
      <alignment vertical="center"/>
    </xf>
    <xf numFmtId="187" fontId="3" fillId="0" borderId="2" xfId="142" applyNumberFormat="1" applyFont="1" applyBorder="1" applyAlignment="1">
      <alignment horizontal="right" vertical="center"/>
    </xf>
    <xf numFmtId="0" fontId="3" fillId="0" borderId="2" xfId="114" applyFont="1" applyFill="1" applyBorder="1">
      <alignment vertical="center"/>
    </xf>
    <xf numFmtId="180" fontId="3" fillId="0" borderId="2" xfId="162" applyNumberFormat="1" applyFont="1" applyBorder="1" applyAlignment="1">
      <alignment horizontal="right" vertical="center"/>
    </xf>
    <xf numFmtId="0" fontId="16" fillId="0" borderId="0" xfId="114" applyFont="1">
      <alignment vertical="center"/>
    </xf>
    <xf numFmtId="183" fontId="5" fillId="0" borderId="2" xfId="114" applyNumberFormat="1" applyFont="1" applyBorder="1" applyAlignment="1">
      <alignment horizontal="right" vertical="center"/>
    </xf>
    <xf numFmtId="0" fontId="3" fillId="0" borderId="2" xfId="114" applyFont="1" applyBorder="1">
      <alignment vertical="center"/>
    </xf>
    <xf numFmtId="183" fontId="3" fillId="0" borderId="2" xfId="114" applyNumberFormat="1" applyFont="1" applyBorder="1">
      <alignment vertical="center"/>
    </xf>
    <xf numFmtId="0" fontId="17" fillId="0" borderId="0" xfId="114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153" applyFont="1" applyAlignment="1">
      <alignment horizontal="center" vertical="center"/>
    </xf>
    <xf numFmtId="0" fontId="18" fillId="0" borderId="0" xfId="153" applyFont="1" applyAlignment="1">
      <alignment vertical="center"/>
    </xf>
    <xf numFmtId="0" fontId="14" fillId="0" borderId="0" xfId="153">
      <alignment vertical="center"/>
    </xf>
    <xf numFmtId="0" fontId="14" fillId="0" borderId="0" xfId="153" applyFont="1" applyBorder="1" applyAlignment="1">
      <alignment horizontal="right" vertical="center"/>
    </xf>
    <xf numFmtId="0" fontId="19" fillId="0" borderId="2" xfId="153" applyFont="1" applyBorder="1" applyAlignment="1">
      <alignment horizontal="center" vertical="center"/>
    </xf>
    <xf numFmtId="0" fontId="9" fillId="0" borderId="2" xfId="153" applyFont="1" applyBorder="1" applyAlignment="1">
      <alignment horizontal="center" vertical="center"/>
    </xf>
    <xf numFmtId="185" fontId="4" fillId="0" borderId="2" xfId="85" applyNumberFormat="1" applyFont="1" applyBorder="1" applyAlignment="1" applyProtection="1">
      <alignment horizontal="center" vertical="center"/>
      <protection locked="0"/>
    </xf>
    <xf numFmtId="0" fontId="12" fillId="0" borderId="2" xfId="153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153" applyFont="1" applyBorder="1" applyAlignment="1">
      <alignment horizontal="center" vertical="center"/>
    </xf>
    <xf numFmtId="0" fontId="14" fillId="0" borderId="0" xfId="153" applyBorder="1">
      <alignment vertical="center"/>
    </xf>
    <xf numFmtId="0" fontId="21" fillId="0" borderId="0" xfId="153" applyFont="1" applyBorder="1" applyAlignment="1">
      <alignment vertical="center"/>
    </xf>
    <xf numFmtId="0" fontId="9" fillId="0" borderId="2" xfId="15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0" fillId="0" borderId="2" xfId="117" applyNumberFormat="1" applyFont="1" applyBorder="1" applyAlignment="1">
      <alignment vertical="center"/>
    </xf>
    <xf numFmtId="0" fontId="11" fillId="0" borderId="2" xfId="153" applyFont="1" applyBorder="1">
      <alignment vertical="center"/>
    </xf>
    <xf numFmtId="3" fontId="22" fillId="0" borderId="2" xfId="163" applyNumberFormat="1" applyFont="1" applyFill="1" applyBorder="1" applyAlignment="1" applyProtection="1">
      <alignment vertical="center"/>
    </xf>
    <xf numFmtId="0" fontId="20" fillId="0" borderId="2" xfId="0" applyFont="1" applyBorder="1" applyAlignment="1">
      <alignment vertical="center"/>
    </xf>
    <xf numFmtId="49" fontId="3" fillId="0" borderId="2" xfId="117" applyNumberFormat="1" applyFont="1" applyFill="1" applyBorder="1" applyAlignment="1"/>
    <xf numFmtId="49" fontId="3" fillId="0" borderId="2" xfId="117" applyNumberFormat="1" applyFont="1" applyFill="1" applyBorder="1" applyAlignment="1">
      <alignment horizontal="left" indent="2"/>
    </xf>
    <xf numFmtId="0" fontId="16" fillId="0" borderId="2" xfId="0" applyFont="1" applyBorder="1" applyAlignment="1">
      <alignment vertical="center"/>
    </xf>
    <xf numFmtId="178" fontId="16" fillId="0" borderId="2" xfId="0" applyNumberFormat="1" applyFont="1" applyBorder="1" applyAlignment="1">
      <alignment vertical="center"/>
    </xf>
    <xf numFmtId="178" fontId="12" fillId="0" borderId="2" xfId="153" applyNumberFormat="1" applyFont="1" applyBorder="1">
      <alignment vertical="center"/>
    </xf>
    <xf numFmtId="0" fontId="12" fillId="0" borderId="2" xfId="153" applyFont="1" applyBorder="1" applyAlignment="1">
      <alignment vertical="center"/>
    </xf>
    <xf numFmtId="0" fontId="12" fillId="0" borderId="2" xfId="153" applyFont="1" applyBorder="1" applyAlignment="1">
      <alignment horizontal="left" vertical="center" indent="2"/>
    </xf>
    <xf numFmtId="0" fontId="12" fillId="2" borderId="2" xfId="153" applyFont="1" applyFill="1" applyBorder="1">
      <alignment vertical="center"/>
    </xf>
    <xf numFmtId="0" fontId="23" fillId="0" borderId="2" xfId="153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1" fillId="0" borderId="0" xfId="153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9" fillId="0" borderId="2" xfId="153" applyFont="1" applyBorder="1" applyAlignment="1">
      <alignment vertical="center" wrapText="1"/>
    </xf>
    <xf numFmtId="0" fontId="14" fillId="0" borderId="2" xfId="15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153" applyFont="1" applyBorder="1" applyAlignment="1">
      <alignment horizontal="center" vertical="center"/>
    </xf>
    <xf numFmtId="0" fontId="25" fillId="0" borderId="2" xfId="153" applyFont="1" applyBorder="1" applyAlignment="1">
      <alignment horizontal="center" vertical="center"/>
    </xf>
    <xf numFmtId="0" fontId="17" fillId="0" borderId="2" xfId="153" applyFont="1" applyBorder="1">
      <alignment vertical="center"/>
    </xf>
    <xf numFmtId="0" fontId="14" fillId="0" borderId="0" xfId="153" applyBorder="1" applyAlignment="1">
      <alignment horizontal="right" vertical="center"/>
    </xf>
    <xf numFmtId="196" fontId="26" fillId="0" borderId="2" xfId="0" applyNumberFormat="1" applyFont="1" applyFill="1" applyBorder="1" applyAlignment="1" applyProtection="1">
      <alignment horizontal="right" vertical="center"/>
    </xf>
    <xf numFmtId="197" fontId="26" fillId="0" borderId="2" xfId="0" applyNumberFormat="1" applyFont="1" applyFill="1" applyBorder="1" applyAlignment="1" applyProtection="1">
      <alignment horizontal="right" vertical="center"/>
    </xf>
    <xf numFmtId="49" fontId="27" fillId="0" borderId="2" xfId="0" applyNumberFormat="1" applyFont="1" applyFill="1" applyBorder="1" applyAlignment="1" applyProtection="1">
      <alignment horizontal="left" vertical="center" indent="1"/>
    </xf>
    <xf numFmtId="0" fontId="28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indent="2"/>
    </xf>
    <xf numFmtId="0" fontId="4" fillId="0" borderId="2" xfId="136" applyFont="1" applyFill="1" applyBorder="1" applyAlignment="1">
      <alignment horizontal="center" vertical="center" wrapText="1"/>
    </xf>
    <xf numFmtId="0" fontId="11" fillId="0" borderId="2" xfId="153" applyFont="1" applyBorder="1" applyAlignment="1">
      <alignment horizontal="left" vertical="center"/>
    </xf>
    <xf numFmtId="0" fontId="22" fillId="0" borderId="2" xfId="0" applyFont="1" applyBorder="1" applyAlignment="1">
      <alignment horizontal="right" vertical="center" wrapText="1"/>
    </xf>
    <xf numFmtId="178" fontId="3" fillId="0" borderId="2" xfId="0" applyNumberFormat="1" applyFont="1" applyBorder="1" applyAlignment="1">
      <alignment horizontal="right" vertical="center" wrapText="1"/>
    </xf>
    <xf numFmtId="3" fontId="16" fillId="0" borderId="2" xfId="119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2" fillId="0" borderId="2" xfId="153" applyFont="1" applyBorder="1" applyAlignment="1">
      <alignment horizontal="left" vertical="center"/>
    </xf>
    <xf numFmtId="0" fontId="19" fillId="0" borderId="2" xfId="153" applyFont="1" applyBorder="1" applyAlignment="1">
      <alignment horizontal="center" vertical="center" wrapText="1"/>
    </xf>
    <xf numFmtId="0" fontId="29" fillId="0" borderId="2" xfId="153" applyFont="1" applyBorder="1" applyAlignment="1">
      <alignment horizontal="right" vertical="center" wrapText="1"/>
    </xf>
    <xf numFmtId="197" fontId="22" fillId="0" borderId="2" xfId="0" applyNumberFormat="1" applyFont="1" applyBorder="1" applyAlignment="1">
      <alignment horizontal="right" vertical="center" wrapText="1"/>
    </xf>
    <xf numFmtId="178" fontId="12" fillId="0" borderId="2" xfId="153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3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109" applyFont="1" applyBorder="1" applyAlignment="1">
      <alignment horizontal="center" vertical="center"/>
    </xf>
    <xf numFmtId="0" fontId="16" fillId="0" borderId="2" xfId="137" applyFont="1" applyBorder="1" applyAlignment="1">
      <alignment vertical="center"/>
    </xf>
    <xf numFmtId="196" fontId="16" fillId="0" borderId="2" xfId="137" applyNumberFormat="1" applyFont="1" applyBorder="1" applyAlignment="1">
      <alignment horizontal="right" vertical="center"/>
    </xf>
    <xf numFmtId="196" fontId="16" fillId="0" borderId="2" xfId="137" applyNumberFormat="1" applyFont="1" applyFill="1" applyBorder="1" applyAlignment="1">
      <alignment horizontal="right" vertical="center"/>
    </xf>
    <xf numFmtId="197" fontId="16" fillId="0" borderId="2" xfId="0" applyNumberFormat="1" applyFont="1" applyBorder="1" applyAlignment="1">
      <alignment horizontal="right" vertical="center"/>
    </xf>
    <xf numFmtId="0" fontId="16" fillId="0" borderId="2" xfId="137" applyFont="1" applyBorder="1" applyAlignment="1">
      <alignment horizontal="left" vertical="center" wrapText="1"/>
    </xf>
    <xf numFmtId="196" fontId="16" fillId="0" borderId="2" xfId="137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20" fillId="0" borderId="2" xfId="137" applyFont="1" applyBorder="1" applyAlignment="1">
      <alignment horizontal="center" vertical="center"/>
    </xf>
    <xf numFmtId="196" fontId="20" fillId="0" borderId="2" xfId="137" applyNumberFormat="1" applyFont="1" applyBorder="1" applyAlignment="1">
      <alignment horizontal="right" vertical="center"/>
    </xf>
    <xf numFmtId="196" fontId="20" fillId="0" borderId="2" xfId="137" applyNumberFormat="1" applyFont="1" applyFill="1" applyBorder="1" applyAlignment="1">
      <alignment horizontal="right" vertical="center"/>
    </xf>
    <xf numFmtId="0" fontId="3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142" applyAlignment="1">
      <alignment vertical="center"/>
    </xf>
    <xf numFmtId="0" fontId="2" fillId="0" borderId="0" xfId="116" applyFont="1" applyAlignment="1">
      <alignment horizontal="center" vertical="center" wrapText="1"/>
    </xf>
    <xf numFmtId="0" fontId="2" fillId="0" borderId="0" xfId="116" applyFont="1" applyAlignment="1">
      <alignment horizontal="center" vertical="center"/>
    </xf>
    <xf numFmtId="0" fontId="0" fillId="0" borderId="0" xfId="139" applyAlignment="1">
      <alignment horizontal="center" vertical="center"/>
    </xf>
    <xf numFmtId="0" fontId="3" fillId="0" borderId="0" xfId="139" applyFont="1" applyAlignment="1">
      <alignment horizontal="right" vertical="center"/>
    </xf>
    <xf numFmtId="0" fontId="4" fillId="0" borderId="2" xfId="139" applyFont="1" applyBorder="1" applyAlignment="1">
      <alignment horizontal="center" vertical="center"/>
    </xf>
    <xf numFmtId="0" fontId="3" fillId="0" borderId="2" xfId="139" applyFont="1" applyBorder="1" applyAlignment="1">
      <alignment horizontal="center" vertical="center"/>
    </xf>
    <xf numFmtId="0" fontId="3" fillId="0" borderId="2" xfId="139" applyFont="1" applyBorder="1" applyAlignment="1">
      <alignment horizontal="left" vertical="center"/>
    </xf>
    <xf numFmtId="0" fontId="3" fillId="0" borderId="2" xfId="139" applyFont="1" applyBorder="1" applyAlignment="1">
      <alignment vertical="center"/>
    </xf>
    <xf numFmtId="0" fontId="5" fillId="0" borderId="2" xfId="139" applyFont="1" applyBorder="1" applyAlignment="1">
      <alignment horizontal="center" vertical="center"/>
    </xf>
    <xf numFmtId="0" fontId="5" fillId="0" borderId="2" xfId="139" applyFont="1" applyBorder="1" applyAlignment="1">
      <alignment vertical="center"/>
    </xf>
    <xf numFmtId="0" fontId="32" fillId="0" borderId="3" xfId="139" applyFont="1" applyBorder="1" applyAlignment="1">
      <alignment vertical="center" wrapText="1"/>
    </xf>
    <xf numFmtId="0" fontId="0" fillId="0" borderId="0" xfId="116" applyFont="1" applyAlignment="1">
      <alignment horizontal="center" vertical="center"/>
    </xf>
    <xf numFmtId="0" fontId="4" fillId="0" borderId="2" xfId="116" applyFont="1" applyBorder="1" applyAlignment="1">
      <alignment horizontal="center" vertical="center" wrapText="1"/>
    </xf>
    <xf numFmtId="0" fontId="20" fillId="0" borderId="2" xfId="116" applyFont="1" applyBorder="1">
      <alignment vertical="center"/>
    </xf>
    <xf numFmtId="0" fontId="16" fillId="0" borderId="2" xfId="116" applyFont="1" applyBorder="1">
      <alignment vertical="center"/>
    </xf>
    <xf numFmtId="0" fontId="16" fillId="0" borderId="2" xfId="116" applyFont="1" applyBorder="1" applyAlignment="1">
      <alignment horizontal="left" vertical="center" indent="1"/>
    </xf>
    <xf numFmtId="0" fontId="16" fillId="2" borderId="2" xfId="116" applyFont="1" applyFill="1" applyBorder="1" applyAlignment="1">
      <alignment horizontal="left" vertical="center" indent="1"/>
    </xf>
    <xf numFmtId="0" fontId="32" fillId="0" borderId="3" xfId="0" applyFont="1" applyBorder="1" applyAlignment="1">
      <alignment horizontal="left" vertical="center" wrapText="1"/>
    </xf>
    <xf numFmtId="0" fontId="33" fillId="0" borderId="0" xfId="143" applyFont="1">
      <alignment vertical="center"/>
    </xf>
    <xf numFmtId="0" fontId="34" fillId="0" borderId="0" xfId="143">
      <alignment vertical="center"/>
    </xf>
    <xf numFmtId="0" fontId="19" fillId="0" borderId="0" xfId="143" applyFont="1">
      <alignment vertical="center"/>
    </xf>
    <xf numFmtId="0" fontId="7" fillId="0" borderId="0" xfId="143" applyFont="1" applyAlignment="1">
      <alignment horizontal="center" vertical="center"/>
    </xf>
    <xf numFmtId="0" fontId="34" fillId="0" borderId="0" xfId="143" applyAlignment="1">
      <alignment horizontal="left" vertical="center" wrapText="1"/>
    </xf>
    <xf numFmtId="0" fontId="14" fillId="0" borderId="0" xfId="143" applyFont="1" applyAlignment="1">
      <alignment horizontal="right" vertical="center"/>
    </xf>
    <xf numFmtId="0" fontId="9" fillId="0" borderId="2" xfId="143" applyFont="1" applyFill="1" applyBorder="1" applyAlignment="1">
      <alignment horizontal="center" vertical="center" wrapText="1"/>
    </xf>
    <xf numFmtId="49" fontId="20" fillId="0" borderId="2" xfId="175" applyNumberFormat="1" applyFont="1" applyBorder="1" applyAlignment="1">
      <alignment horizontal="left" vertical="center" wrapText="1"/>
    </xf>
    <xf numFmtId="196" fontId="11" fillId="0" borderId="2" xfId="143" applyNumberFormat="1" applyFont="1" applyBorder="1" applyAlignment="1">
      <alignment horizontal="right" vertical="center" wrapText="1"/>
    </xf>
    <xf numFmtId="197" fontId="11" fillId="0" borderId="2" xfId="143" applyNumberFormat="1" applyFont="1" applyBorder="1" applyAlignment="1">
      <alignment horizontal="right" vertical="center" wrapText="1"/>
    </xf>
    <xf numFmtId="49" fontId="16" fillId="0" borderId="2" xfId="175" applyNumberFormat="1" applyFont="1" applyBorder="1" applyAlignment="1">
      <alignment horizontal="left" vertical="center" wrapText="1" indent="1"/>
    </xf>
    <xf numFmtId="196" fontId="12" fillId="0" borderId="2" xfId="143" applyNumberFormat="1" applyFont="1" applyBorder="1" applyAlignment="1">
      <alignment horizontal="right" vertical="center" wrapText="1"/>
    </xf>
    <xf numFmtId="197" fontId="12" fillId="0" borderId="2" xfId="143" applyNumberFormat="1" applyFont="1" applyBorder="1" applyAlignment="1">
      <alignment horizontal="right" vertical="center" wrapText="1"/>
    </xf>
    <xf numFmtId="0" fontId="11" fillId="0" borderId="2" xfId="143" applyFont="1" applyFill="1" applyBorder="1" applyAlignment="1">
      <alignment horizontal="center" vertical="center" wrapText="1"/>
    </xf>
    <xf numFmtId="196" fontId="20" fillId="0" borderId="2" xfId="0" applyNumberFormat="1" applyFont="1" applyBorder="1" applyAlignment="1">
      <alignment horizontal="right" vertical="center" wrapText="1"/>
    </xf>
    <xf numFmtId="0" fontId="34" fillId="0" borderId="0" xfId="123">
      <alignment vertical="center"/>
    </xf>
    <xf numFmtId="0" fontId="19" fillId="0" borderId="0" xfId="123" applyFont="1">
      <alignment vertical="center"/>
    </xf>
    <xf numFmtId="0" fontId="7" fillId="0" borderId="0" xfId="123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2" xfId="123" applyFont="1" applyFill="1" applyBorder="1" applyAlignment="1">
      <alignment horizontal="center" vertical="center"/>
    </xf>
    <xf numFmtId="0" fontId="12" fillId="0" borderId="2" xfId="155" applyFont="1" applyFill="1" applyBorder="1" applyAlignment="1">
      <alignment horizontal="left" vertical="center"/>
    </xf>
    <xf numFmtId="1" fontId="12" fillId="0" borderId="2" xfId="123" applyNumberFormat="1" applyFont="1" applyBorder="1" applyAlignment="1">
      <alignment horizontal="right" vertical="center"/>
    </xf>
    <xf numFmtId="1" fontId="12" fillId="0" borderId="2" xfId="123" applyNumberFormat="1" applyFont="1" applyBorder="1">
      <alignment vertical="center"/>
    </xf>
    <xf numFmtId="49" fontId="35" fillId="0" borderId="0" xfId="179" applyNumberFormat="1" applyFont="1"/>
    <xf numFmtId="1" fontId="34" fillId="0" borderId="0" xfId="123" applyNumberFormat="1">
      <alignment vertical="center"/>
    </xf>
    <xf numFmtId="1" fontId="17" fillId="0" borderId="0" xfId="123" applyNumberFormat="1" applyFont="1">
      <alignment vertical="center"/>
    </xf>
    <xf numFmtId="0" fontId="11" fillId="0" borderId="2" xfId="123" applyFont="1" applyFill="1" applyBorder="1" applyAlignment="1">
      <alignment horizontal="center" vertical="center"/>
    </xf>
    <xf numFmtId="0" fontId="20" fillId="0" borderId="2" xfId="136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1" fillId="0" borderId="0" xfId="136" applyFont="1" applyAlignment="1">
      <alignment vertical="center"/>
    </xf>
    <xf numFmtId="0" fontId="0" fillId="0" borderId="0" xfId="136"/>
    <xf numFmtId="0" fontId="2" fillId="0" borderId="0" xfId="136" applyFont="1" applyFill="1" applyAlignment="1">
      <alignment horizontal="center" vertical="center"/>
    </xf>
    <xf numFmtId="0" fontId="1" fillId="0" borderId="0" xfId="136" applyFont="1" applyFill="1" applyAlignment="1">
      <alignment vertical="center"/>
    </xf>
    <xf numFmtId="0" fontId="4" fillId="0" borderId="4" xfId="136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26" fillId="0" borderId="2" xfId="0" applyNumberFormat="1" applyFont="1" applyFill="1" applyBorder="1" applyAlignment="1" applyProtection="1">
      <alignment horizontal="left" vertical="center" indent="2"/>
    </xf>
    <xf numFmtId="49" fontId="27" fillId="0" borderId="2" xfId="0" applyNumberFormat="1" applyFont="1" applyFill="1" applyBorder="1" applyAlignment="1" applyProtection="1">
      <alignment horizontal="left" vertical="center"/>
    </xf>
    <xf numFmtId="49" fontId="27" fillId="0" borderId="2" xfId="0" applyNumberFormat="1" applyFont="1" applyFill="1" applyBorder="1" applyAlignment="1" applyProtection="1">
      <alignment horizontal="left" vertical="center" indent="2"/>
    </xf>
    <xf numFmtId="189" fontId="3" fillId="0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178" fontId="22" fillId="0" borderId="2" xfId="0" applyNumberFormat="1" applyFont="1" applyBorder="1" applyAlignment="1">
      <alignment horizontal="right" vertical="center" wrapText="1"/>
    </xf>
    <xf numFmtId="0" fontId="22" fillId="0" borderId="0" xfId="132" applyFont="1" applyFill="1" applyBorder="1" applyAlignment="1">
      <alignment horizontal="center" wrapText="1"/>
    </xf>
    <xf numFmtId="0" fontId="22" fillId="0" borderId="0" xfId="132" applyFont="1" applyFill="1" applyBorder="1" applyAlignment="1">
      <alignment horizontal="center"/>
    </xf>
    <xf numFmtId="0" fontId="5" fillId="0" borderId="2" xfId="132" applyFont="1" applyFill="1" applyBorder="1" applyAlignment="1">
      <alignment horizontal="center" vertical="center"/>
    </xf>
    <xf numFmtId="0" fontId="22" fillId="0" borderId="2" xfId="132" applyFont="1" applyFill="1" applyBorder="1" applyAlignment="1">
      <alignment horizontal="right"/>
    </xf>
    <xf numFmtId="1" fontId="24" fillId="0" borderId="2" xfId="132" applyNumberFormat="1" applyFont="1" applyFill="1" applyBorder="1" applyAlignment="1" applyProtection="1">
      <alignment vertical="center"/>
      <protection locked="0"/>
    </xf>
    <xf numFmtId="1" fontId="22" fillId="0" borderId="2" xfId="132" applyNumberFormat="1" applyFont="1" applyFill="1" applyBorder="1" applyAlignment="1" applyProtection="1">
      <alignment horizontal="left" vertical="center"/>
      <protection locked="0"/>
    </xf>
    <xf numFmtId="1" fontId="22" fillId="0" borderId="2" xfId="132" applyNumberFormat="1" applyFont="1" applyFill="1" applyBorder="1" applyAlignment="1" applyProtection="1">
      <alignment vertical="center"/>
      <protection locked="0"/>
    </xf>
    <xf numFmtId="0" fontId="22" fillId="0" borderId="2" xfId="132" applyNumberFormat="1" applyFont="1" applyFill="1" applyBorder="1" applyAlignment="1" applyProtection="1">
      <alignment vertical="center"/>
      <protection locked="0"/>
    </xf>
    <xf numFmtId="0" fontId="22" fillId="0" borderId="2" xfId="132" applyFont="1" applyFill="1" applyBorder="1"/>
    <xf numFmtId="0" fontId="22" fillId="2" borderId="2" xfId="132" applyNumberFormat="1" applyFont="1" applyFill="1" applyBorder="1" applyAlignment="1" applyProtection="1">
      <alignment vertical="center"/>
      <protection locked="0"/>
    </xf>
    <xf numFmtId="0" fontId="16" fillId="0" borderId="2" xfId="0" applyFont="1" applyBorder="1" applyAlignment="1">
      <alignment horizontal="right" vertical="center" wrapText="1"/>
    </xf>
    <xf numFmtId="1" fontId="22" fillId="2" borderId="2" xfId="132" applyNumberFormat="1" applyFont="1" applyFill="1" applyBorder="1" applyAlignment="1" applyProtection="1">
      <alignment horizontal="left" vertical="center"/>
      <protection locked="0"/>
    </xf>
    <xf numFmtId="0" fontId="22" fillId="0" borderId="2" xfId="0" applyFont="1" applyBorder="1" applyAlignment="1">
      <alignment horizontal="right" vertical="center"/>
    </xf>
    <xf numFmtId="0" fontId="24" fillId="0" borderId="2" xfId="13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136" applyFont="1" applyFill="1" applyAlignment="1">
      <alignment horizontal="center"/>
    </xf>
    <xf numFmtId="0" fontId="11" fillId="0" borderId="4" xfId="153" applyFont="1" applyBorder="1">
      <alignment vertical="center"/>
    </xf>
    <xf numFmtId="0" fontId="16" fillId="0" borderId="2" xfId="136" applyFont="1" applyFill="1" applyBorder="1" applyAlignment="1">
      <alignment horizontal="right" vertical="center" wrapText="1"/>
    </xf>
    <xf numFmtId="178" fontId="16" fillId="0" borderId="2" xfId="23" applyNumberFormat="1" applyFont="1" applyBorder="1" applyAlignment="1">
      <alignment horizontal="right" vertical="center" wrapText="1"/>
    </xf>
    <xf numFmtId="0" fontId="12" fillId="0" borderId="4" xfId="153" applyFont="1" applyBorder="1">
      <alignment vertical="center"/>
    </xf>
    <xf numFmtId="187" fontId="16" fillId="3" borderId="2" xfId="0" applyNumberFormat="1" applyFont="1" applyFill="1" applyBorder="1" applyAlignment="1">
      <alignment horizontal="right" vertical="center"/>
    </xf>
    <xf numFmtId="0" fontId="12" fillId="0" borderId="4" xfId="153" applyFont="1" applyFill="1" applyBorder="1">
      <alignment vertical="center"/>
    </xf>
    <xf numFmtId="178" fontId="16" fillId="0" borderId="2" xfId="23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5" fillId="0" borderId="4" xfId="136" applyFont="1" applyFill="1" applyBorder="1" applyAlignment="1">
      <alignment horizontal="center" vertical="center"/>
    </xf>
    <xf numFmtId="1" fontId="20" fillId="0" borderId="4" xfId="136" applyNumberFormat="1" applyFont="1" applyFill="1" applyBorder="1" applyAlignment="1" applyProtection="1">
      <alignment vertical="center"/>
      <protection locked="0"/>
    </xf>
    <xf numFmtId="1" fontId="16" fillId="0" borderId="4" xfId="136" applyNumberFormat="1" applyFont="1" applyFill="1" applyBorder="1" applyAlignment="1" applyProtection="1">
      <alignment horizontal="left" vertical="center"/>
      <protection locked="0"/>
    </xf>
    <xf numFmtId="1" fontId="16" fillId="0" borderId="4" xfId="136" applyNumberFormat="1" applyFont="1" applyFill="1" applyBorder="1" applyAlignment="1" applyProtection="1">
      <alignment horizontal="left" vertical="center" indent="1"/>
      <protection locked="0"/>
    </xf>
    <xf numFmtId="0" fontId="16" fillId="0" borderId="4" xfId="136" applyFont="1" applyFill="1" applyBorder="1" applyAlignment="1">
      <alignment horizontal="left" vertical="center"/>
    </xf>
    <xf numFmtId="1" fontId="16" fillId="0" borderId="4" xfId="136" applyNumberFormat="1" applyFont="1" applyFill="1" applyBorder="1" applyAlignment="1" applyProtection="1">
      <alignment vertical="center"/>
      <protection locked="0"/>
    </xf>
    <xf numFmtId="0" fontId="16" fillId="0" borderId="4" xfId="136" applyFont="1" applyBorder="1" applyAlignment="1"/>
    <xf numFmtId="0" fontId="16" fillId="0" borderId="2" xfId="0" applyFont="1" applyFill="1" applyBorder="1" applyAlignment="1">
      <alignment horizontal="right" vertical="center" wrapText="1"/>
    </xf>
    <xf numFmtId="0" fontId="0" fillId="0" borderId="0" xfId="136" applyFont="1" applyFill="1"/>
    <xf numFmtId="0" fontId="36" fillId="0" borderId="0" xfId="180">
      <alignment vertical="center"/>
    </xf>
    <xf numFmtId="0" fontId="37" fillId="0" borderId="0" xfId="180" applyFont="1">
      <alignment vertical="center"/>
    </xf>
    <xf numFmtId="0" fontId="30" fillId="0" borderId="0" xfId="180" applyFont="1" applyAlignment="1">
      <alignment horizontal="center" vertical="center"/>
    </xf>
    <xf numFmtId="49" fontId="38" fillId="0" borderId="0" xfId="180" applyNumberFormat="1" applyFont="1" applyAlignment="1">
      <alignment horizontal="right" vertical="center"/>
    </xf>
    <xf numFmtId="0" fontId="38" fillId="0" borderId="0" xfId="180" applyFont="1" applyAlignment="1">
      <alignment horizontal="justify" vertical="center"/>
    </xf>
  </cellXfs>
  <cellStyles count="181">
    <cellStyle name="常规" xfId="0" builtinId="0"/>
    <cellStyle name="货币[0]" xfId="1" builtinId="7"/>
    <cellStyle name="汇总 2 5 5 2" xfId="2"/>
    <cellStyle name="强调文字颜色 5 6 2 2" xfId="3"/>
    <cellStyle name="输出 2 4 3 8 2" xfId="4"/>
    <cellStyle name="货币 5 3" xfId="5"/>
    <cellStyle name="小数 3 3 3" xfId="6"/>
    <cellStyle name="货币 4 2 6 2 2" xfId="7"/>
    <cellStyle name="输入" xfId="8" builtinId="20"/>
    <cellStyle name="强调文字颜色 6 2 3 2 2" xfId="9"/>
    <cellStyle name="20% - 强调文字颜色 3" xfId="10" builtinId="38"/>
    <cellStyle name="60% - 强调文字颜色 4 6 3 2" xfId="11"/>
    <cellStyle name="数字 3 2" xfId="12"/>
    <cellStyle name="货币" xfId="13" builtinId="4"/>
    <cellStyle name="千位分隔[0]" xfId="14" builtinId="6"/>
    <cellStyle name="千位分隔 2 2 4" xfId="15"/>
    <cellStyle name="千位分隔" xfId="16" builtinId="3"/>
    <cellStyle name="常规 11_报 预算   行政政法处(1)" xfId="17"/>
    <cellStyle name="40% - 强调文字颜色 3" xfId="18" builtinId="39"/>
    <cellStyle name="差" xfId="19" builtinId="27"/>
    <cellStyle name="超链接" xfId="20" builtinId="8"/>
    <cellStyle name="千位分隔 2 4 4" xfId="21"/>
    <cellStyle name="60% - 强调文字颜色 3" xfId="22" builtinId="40"/>
    <cellStyle name="百分比" xfId="23" builtinId="5"/>
    <cellStyle name="常规 10 2 2 3" xfId="24"/>
    <cellStyle name="已访问的超链接" xfId="25" builtinId="9"/>
    <cellStyle name="注释" xfId="26" builtinId="10"/>
    <cellStyle name="标题 4" xfId="27" builtinId="19"/>
    <cellStyle name="货币[0] 3" xfId="28"/>
    <cellStyle name="60% - 强调文字颜色 2" xfId="29" builtinId="36"/>
    <cellStyle name="警告文本" xfId="30" builtinId="11"/>
    <cellStyle name="标题" xfId="31" builtinId="15"/>
    <cellStyle name="解释性文本" xfId="32" builtinId="53"/>
    <cellStyle name="Total 2 2 3" xfId="33"/>
    <cellStyle name="标题 1" xfId="34" builtinId="16"/>
    <cellStyle name="标题 2" xfId="35" builtinId="17"/>
    <cellStyle name="标题 3" xfId="36" builtinId="18"/>
    <cellStyle name="小数 2 7 2" xfId="37"/>
    <cellStyle name="60% - 强调文字颜色 1" xfId="38" builtinId="32"/>
    <cellStyle name="60% - 强调文字颜色 4" xfId="39" builtinId="44"/>
    <cellStyle name="强调文字颜色 2 2 3 3 2" xfId="40"/>
    <cellStyle name="计算 2 7 2 2" xfId="41"/>
    <cellStyle name="输出" xfId="42" builtinId="21"/>
    <cellStyle name="计算" xfId="43" builtinId="22"/>
    <cellStyle name="检查单元格" xfId="44" builtinId="23"/>
    <cellStyle name="标题 5 3 4" xfId="45"/>
    <cellStyle name="20% - 强调文字颜色 6" xfId="46" builtinId="50"/>
    <cellStyle name="Currency [0]" xfId="47"/>
    <cellStyle name="40% - 强调文字颜色 4 2 3 3" xfId="48"/>
    <cellStyle name="强调文字颜色 2" xfId="49" builtinId="33"/>
    <cellStyle name="链接单元格" xfId="50" builtinId="24"/>
    <cellStyle name="汇总" xfId="51" builtinId="25"/>
    <cellStyle name="差_F00DC810C49E00C2E0430A3413167AE0" xfId="52"/>
    <cellStyle name="好" xfId="53" builtinId="26"/>
    <cellStyle name="适中" xfId="54" builtinId="28"/>
    <cellStyle name="标题 5 3 3" xfId="55"/>
    <cellStyle name="20% - 强调文字颜色 5" xfId="56" builtinId="46"/>
    <cellStyle name="强调文字颜色 1" xfId="57" builtinId="29"/>
    <cellStyle name="20% - 强调文字颜色 1" xfId="58" builtinId="30"/>
    <cellStyle name="40% - 强调文字颜色 1" xfId="59" builtinId="31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40% - 强调文字颜色 4" xfId="65" builtinId="43"/>
    <cellStyle name="强调文字颜色 5" xfId="66" builtinId="45"/>
    <cellStyle name="40% - 强调文字颜色 5" xfId="67" builtinId="47"/>
    <cellStyle name="20% - 强调文字颜色 1 2_2015财政决算公开" xfId="68"/>
    <cellStyle name="60% - 强调文字颜色 5" xfId="69" builtinId="48"/>
    <cellStyle name="千位分隔 2 2 4 5" xfId="70"/>
    <cellStyle name="强调文字颜色 6" xfId="71" builtinId="49"/>
    <cellStyle name="40% - 强调文字颜色 6" xfId="72" builtinId="51"/>
    <cellStyle name="60% - 强调文字颜色 6" xfId="73" builtinId="52"/>
    <cellStyle name="着色 4 2" xfId="74"/>
    <cellStyle name="汇总 3 3 7 2" xfId="75"/>
    <cellStyle name="60% - 强调文字颜色 2 2 4 3" xfId="76"/>
    <cellStyle name="常规 11 2 2 2" xfId="77"/>
    <cellStyle name="强调文字颜色 4 9" xfId="78"/>
    <cellStyle name="超级链接 2 4" xfId="79"/>
    <cellStyle name="强调文字颜色 3 2 3 2 2" xfId="80"/>
    <cellStyle name="未定义" xfId="81"/>
    <cellStyle name="Total" xfId="82"/>
    <cellStyle name="注释 2 4 2 3 2" xfId="83"/>
    <cellStyle name="60% - 强调文字颜色 3 7" xfId="84"/>
    <cellStyle name="常规 2 2 2 2_2015财政决算公开" xfId="85"/>
    <cellStyle name="60% - 强调文字颜色 6 6 2 2 3 2" xfId="86"/>
    <cellStyle name="Header2 7 2" xfId="87"/>
    <cellStyle name="no dec 2" xfId="88"/>
    <cellStyle name="千分位[0]_BT (2)" xfId="89"/>
    <cellStyle name="20% - 强调文字颜色 2 4 2 3 2" xfId="90"/>
    <cellStyle name="标题 4 2 3 2 2" xfId="91"/>
    <cellStyle name="钎霖_laroux" xfId="92"/>
    <cellStyle name="40% - 强调文字颜色 3 6 2" xfId="93"/>
    <cellStyle name="comma zerodec" xfId="94"/>
    <cellStyle name="后继超级链接 2 2 2 2" xfId="95"/>
    <cellStyle name="标题 1 7" xfId="96"/>
    <cellStyle name="检查单元格 6 2 2" xfId="97"/>
    <cellStyle name="常规 4 2 3 6" xfId="98"/>
    <cellStyle name="Header1" xfId="99"/>
    <cellStyle name="普通_97-917" xfId="100"/>
    <cellStyle name="百分比 2 3 4" xfId="101"/>
    <cellStyle name="Calc Currency (0)" xfId="102"/>
    <cellStyle name="20% - 强调文字颜色 3 6 3" xfId="103"/>
    <cellStyle name="常规 4 2 2 2 5" xfId="104"/>
    <cellStyle name="Dollar (zero dec)" xfId="105"/>
    <cellStyle name="百分比 5 2 4" xfId="106"/>
    <cellStyle name="标题 2 2 4" xfId="107"/>
    <cellStyle name="常规 11 3 2 2" xfId="108"/>
    <cellStyle name="常规 53" xfId="109"/>
    <cellStyle name="好_F00DC810C49E00C2E0430A3413167AE0" xfId="110"/>
    <cellStyle name="标题 3 2 4" xfId="111"/>
    <cellStyle name="标题 5 3 2 2 2" xfId="112"/>
    <cellStyle name="Calc Currency (0) 2" xfId="113"/>
    <cellStyle name="常规_2007年云南省向人大报送政府收支预算表格式编制过程表" xfId="114"/>
    <cellStyle name="霓付 [0]_laroux" xfId="115"/>
    <cellStyle name="常规 72" xfId="116"/>
    <cellStyle name="常规 71" xfId="117"/>
    <cellStyle name="常规 61 2" xfId="118"/>
    <cellStyle name="常规 55" xfId="119"/>
    <cellStyle name="常规 13" xfId="120"/>
    <cellStyle name="常规 107" xfId="121"/>
    <cellStyle name="常规 101" xfId="122"/>
    <cellStyle name="常规 14 6" xfId="123"/>
    <cellStyle name="烹拳 [0]_laroux" xfId="124"/>
    <cellStyle name="Date 2" xfId="125"/>
    <cellStyle name="comma zerodec 2" xfId="126"/>
    <cellStyle name="HEADING1" xfId="127"/>
    <cellStyle name="标题 4 8" xfId="128"/>
    <cellStyle name="Fixed 4 2" xfId="129"/>
    <cellStyle name="Norma,_laroux_4_营业在建 (2)_E21" xfId="130"/>
    <cellStyle name="常规 59 2" xfId="131"/>
    <cellStyle name="常规 50" xfId="132"/>
    <cellStyle name="常规 65 2" xfId="133"/>
    <cellStyle name="常规 70 2" xfId="134"/>
    <cellStyle name="常规 67 2" xfId="135"/>
    <cellStyle name="常规 49" xfId="136"/>
    <cellStyle name="常规 54" xfId="137"/>
    <cellStyle name="标题 1 8" xfId="138"/>
    <cellStyle name="常规 33" xfId="139"/>
    <cellStyle name="Percent_laroux" xfId="140"/>
    <cellStyle name="霓付_laroux" xfId="141"/>
    <cellStyle name="常规 12 2" xfId="142"/>
    <cellStyle name="常规 14" xfId="143"/>
    <cellStyle name="Fixed 2" xfId="144"/>
    <cellStyle name="常规 66 2" xfId="145"/>
    <cellStyle name="?鹎%U龡&amp;H齲_x0001_C铣_x0014__x0007__x0001__x0001_" xfId="146"/>
    <cellStyle name="60% - 着色 4 2" xfId="147"/>
    <cellStyle name="no dec 3" xfId="148"/>
    <cellStyle name="百分比 2 2 2 2 2 2" xfId="149"/>
    <cellStyle name="HEADING2 3" xfId="150"/>
    <cellStyle name="千分位_97-917" xfId="151"/>
    <cellStyle name="表标题 2 3 6 3" xfId="152"/>
    <cellStyle name="常规 10" xfId="153"/>
    <cellStyle name="标题 3 8" xfId="154"/>
    <cellStyle name="常规 10 5" xfId="155"/>
    <cellStyle name="千位[0]_，" xfId="156"/>
    <cellStyle name="Comma [0] 2" xfId="157"/>
    <cellStyle name="Dollar (zero dec) 2" xfId="158"/>
    <cellStyle name="未定义 2" xfId="159"/>
    <cellStyle name="Comma_1995" xfId="160"/>
    <cellStyle name="标题 2 8" xfId="161"/>
    <cellStyle name="百分比 5 8" xfId="162"/>
    <cellStyle name="常规 51" xfId="163"/>
    <cellStyle name="Currency1 4" xfId="164"/>
    <cellStyle name="常规 69 2" xfId="165"/>
    <cellStyle name="HEADING2 2" xfId="166"/>
    <cellStyle name="HEADING1 2" xfId="167"/>
    <cellStyle name="Currency [0] 2" xfId="168"/>
    <cellStyle name="着色 3 2" xfId="169"/>
    <cellStyle name="Date" xfId="170"/>
    <cellStyle name="60% - 着色 2 2" xfId="171"/>
    <cellStyle name="60% - 着色 3 2" xfId="172"/>
    <cellStyle name="Currency_1995" xfId="173"/>
    <cellStyle name="烹拳_laroux" xfId="174"/>
    <cellStyle name="常规 76" xfId="175"/>
    <cellStyle name="60% - 着色 1 2" xfId="176"/>
    <cellStyle name="标题 10" xfId="177"/>
    <cellStyle name="Currency1 2" xfId="178"/>
    <cellStyle name="常规 75" xfId="179"/>
    <cellStyle name="常规 80" xfId="180"/>
  </cellStyles>
  <dxfs count="10">
    <dxf>
      <font>
        <b val="0"/>
        <color indexed="10"/>
      </font>
    </dxf>
    <dxf>
      <font>
        <b val="1"/>
        <i val="0"/>
      </font>
    </dxf>
    <dxf>
      <font>
        <b val="0"/>
        <color indexed="10"/>
      </font>
    </dxf>
    <dxf>
      <font>
        <b val="1"/>
        <i val="0"/>
      </font>
    </dxf>
    <dxf>
      <font>
        <b val="0"/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4.xml"/><Relationship Id="rId32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6032;&#24314;&#25991;&#20214;&#22841;\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6032;&#24314;&#25991;&#20214;&#22841;\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6032;&#24314;&#25991;&#20214;&#22841;\10.52.0.117\Budgetserver\&#39044;&#31639;&#21496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6032;&#24314;&#25991;&#20214;&#22841;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1"/>
  <sheetViews>
    <sheetView tabSelected="1" workbookViewId="0">
      <selection activeCell="B6" sqref="B6"/>
    </sheetView>
  </sheetViews>
  <sheetFormatPr defaultColWidth="9" defaultRowHeight="13.5" outlineLevelCol="1"/>
  <cols>
    <col min="1" max="1" width="10" style="243" customWidth="1"/>
    <col min="2" max="2" width="65.75" style="243" customWidth="1"/>
    <col min="3" max="16384" width="9" style="243"/>
  </cols>
  <sheetData>
    <row r="1" ht="18.75" spans="1:1">
      <c r="A1" s="244" t="s">
        <v>0</v>
      </c>
    </row>
    <row r="2" ht="22.5" spans="1:2">
      <c r="A2" s="245" t="s">
        <v>1</v>
      </c>
      <c r="B2" s="245"/>
    </row>
    <row r="3" ht="17.25" customHeight="1"/>
    <row r="4" ht="21.95" customHeight="1" spans="1:2">
      <c r="A4" s="246" t="s">
        <v>2</v>
      </c>
      <c r="B4" s="247" t="s">
        <v>3</v>
      </c>
    </row>
    <row r="5" ht="21.95" customHeight="1" spans="1:2">
      <c r="A5" s="246" t="s">
        <v>4</v>
      </c>
      <c r="B5" s="247" t="s">
        <v>5</v>
      </c>
    </row>
    <row r="6" ht="21.95" customHeight="1" spans="1:2">
      <c r="A6" s="246" t="s">
        <v>6</v>
      </c>
      <c r="B6" s="247" t="s">
        <v>7</v>
      </c>
    </row>
    <row r="7" ht="21.95" customHeight="1" spans="1:2">
      <c r="A7" s="246" t="s">
        <v>8</v>
      </c>
      <c r="B7" s="247" t="s">
        <v>9</v>
      </c>
    </row>
    <row r="8" ht="21.95" customHeight="1" spans="1:2">
      <c r="A8" s="246" t="s">
        <v>10</v>
      </c>
      <c r="B8" s="247" t="s">
        <v>11</v>
      </c>
    </row>
    <row r="9" ht="21.95" customHeight="1" spans="1:2">
      <c r="A9" s="246" t="s">
        <v>12</v>
      </c>
      <c r="B9" s="247" t="s">
        <v>13</v>
      </c>
    </row>
    <row r="10" ht="21.95" customHeight="1" spans="1:2">
      <c r="A10" s="246" t="s">
        <v>14</v>
      </c>
      <c r="B10" s="247" t="s">
        <v>15</v>
      </c>
    </row>
    <row r="11" ht="21.95" customHeight="1" spans="1:2">
      <c r="A11" s="246" t="s">
        <v>16</v>
      </c>
      <c r="B11" s="247" t="s">
        <v>17</v>
      </c>
    </row>
    <row r="12" ht="21.95" customHeight="1" spans="1:2">
      <c r="A12" s="246" t="s">
        <v>18</v>
      </c>
      <c r="B12" s="247" t="s">
        <v>19</v>
      </c>
    </row>
    <row r="13" ht="21.95" customHeight="1" spans="1:2">
      <c r="A13" s="246" t="s">
        <v>20</v>
      </c>
      <c r="B13" s="247" t="s">
        <v>21</v>
      </c>
    </row>
    <row r="14" ht="21.95" customHeight="1" spans="1:2">
      <c r="A14" s="246" t="s">
        <v>22</v>
      </c>
      <c r="B14" s="247" t="s">
        <v>23</v>
      </c>
    </row>
    <row r="15" ht="21.95" customHeight="1" spans="1:2">
      <c r="A15" s="246" t="s">
        <v>24</v>
      </c>
      <c r="B15" s="247" t="s">
        <v>25</v>
      </c>
    </row>
    <row r="16" ht="21.95" customHeight="1" spans="1:2">
      <c r="A16" s="246" t="s">
        <v>26</v>
      </c>
      <c r="B16" s="247" t="s">
        <v>27</v>
      </c>
    </row>
    <row r="17" ht="21.95" customHeight="1" spans="1:2">
      <c r="A17" s="246" t="s">
        <v>28</v>
      </c>
      <c r="B17" s="247" t="s">
        <v>29</v>
      </c>
    </row>
    <row r="18" ht="21.95" customHeight="1" spans="1:2">
      <c r="A18" s="246" t="s">
        <v>30</v>
      </c>
      <c r="B18" s="247" t="s">
        <v>31</v>
      </c>
    </row>
    <row r="19" ht="21.95" customHeight="1" spans="1:2">
      <c r="A19" s="246" t="s">
        <v>32</v>
      </c>
      <c r="B19" s="247" t="s">
        <v>33</v>
      </c>
    </row>
    <row r="20" ht="21.95" customHeight="1" spans="1:2">
      <c r="A20" s="246" t="s">
        <v>34</v>
      </c>
      <c r="B20" s="247" t="s">
        <v>35</v>
      </c>
    </row>
    <row r="21" ht="21.95" customHeight="1" spans="1:2">
      <c r="A21" s="246" t="s">
        <v>36</v>
      </c>
      <c r="B21" s="247" t="s">
        <v>37</v>
      </c>
    </row>
    <row r="22" ht="21.95" customHeight="1" spans="1:2">
      <c r="A22" s="246" t="s">
        <v>38</v>
      </c>
      <c r="B22" s="247" t="s">
        <v>39</v>
      </c>
    </row>
    <row r="23" ht="21.95" customHeight="1" spans="1:2">
      <c r="A23" s="246" t="s">
        <v>40</v>
      </c>
      <c r="B23" s="247" t="s">
        <v>41</v>
      </c>
    </row>
    <row r="24" ht="21.95" customHeight="1" spans="1:2">
      <c r="A24" s="246" t="s">
        <v>42</v>
      </c>
      <c r="B24" s="247" t="s">
        <v>43</v>
      </c>
    </row>
    <row r="25" ht="21.95" customHeight="1" spans="1:2">
      <c r="A25" s="246" t="s">
        <v>44</v>
      </c>
      <c r="B25" s="247" t="s">
        <v>45</v>
      </c>
    </row>
    <row r="26" ht="21.95" customHeight="1" spans="1:2">
      <c r="A26" s="246" t="s">
        <v>46</v>
      </c>
      <c r="B26" s="247" t="s">
        <v>47</v>
      </c>
    </row>
    <row r="27" ht="21.95" customHeight="1" spans="1:2">
      <c r="A27" s="246" t="s">
        <v>48</v>
      </c>
      <c r="B27" s="247" t="s">
        <v>49</v>
      </c>
    </row>
    <row r="28" ht="21.95" customHeight="1" spans="1:2">
      <c r="A28" s="246" t="s">
        <v>50</v>
      </c>
      <c r="B28" s="247" t="s">
        <v>51</v>
      </c>
    </row>
    <row r="29" ht="21.95" customHeight="1" spans="1:2">
      <c r="A29" s="246" t="s">
        <v>52</v>
      </c>
      <c r="B29" s="247" t="s">
        <v>53</v>
      </c>
    </row>
    <row r="30" ht="21.95" customHeight="1" spans="1:2">
      <c r="A30" s="246" t="s">
        <v>54</v>
      </c>
      <c r="B30" s="247" t="s">
        <v>55</v>
      </c>
    </row>
    <row r="31" ht="21.95" customHeight="1" spans="1:2">
      <c r="A31" s="246" t="s">
        <v>56</v>
      </c>
      <c r="B31" s="247" t="s">
        <v>57</v>
      </c>
    </row>
  </sheetData>
  <mergeCells count="1">
    <mergeCell ref="A2:B2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7"/>
  <sheetViews>
    <sheetView showZeros="0" workbookViewId="0">
      <selection activeCell="A2" sqref="A2:E2"/>
    </sheetView>
  </sheetViews>
  <sheetFormatPr defaultColWidth="9" defaultRowHeight="14.25" outlineLevelCol="4"/>
  <cols>
    <col min="1" max="1" width="19.875" style="150" customWidth="1"/>
    <col min="2" max="5" width="15.125" style="150" customWidth="1"/>
    <col min="6" max="16384" width="9" style="150"/>
  </cols>
  <sheetData>
    <row r="1" s="72" customFormat="1" ht="17.25" customHeight="1" spans="1:1">
      <c r="A1" s="71" t="s">
        <v>644</v>
      </c>
    </row>
    <row r="2" ht="59" customHeight="1" spans="1:5">
      <c r="A2" s="151" t="s">
        <v>645</v>
      </c>
      <c r="B2" s="152"/>
      <c r="C2" s="152"/>
      <c r="D2" s="152"/>
      <c r="E2" s="152"/>
    </row>
    <row r="3" ht="21" customHeight="1" spans="1:5">
      <c r="A3" s="153"/>
      <c r="B3" s="153"/>
      <c r="C3" s="153"/>
      <c r="D3" s="153"/>
      <c r="E3" s="154" t="s">
        <v>60</v>
      </c>
    </row>
    <row r="4" ht="24" customHeight="1" spans="1:5">
      <c r="A4" s="155" t="s">
        <v>646</v>
      </c>
      <c r="B4" s="155" t="s">
        <v>647</v>
      </c>
      <c r="C4" s="155" t="s">
        <v>648</v>
      </c>
      <c r="D4" s="155" t="s">
        <v>649</v>
      </c>
      <c r="E4" s="155" t="s">
        <v>650</v>
      </c>
    </row>
    <row r="5" ht="24" customHeight="1" spans="1:5">
      <c r="A5" s="156" t="s">
        <v>651</v>
      </c>
      <c r="B5" s="157"/>
      <c r="C5" s="158"/>
      <c r="D5" s="158"/>
      <c r="E5" s="158"/>
    </row>
    <row r="6" ht="24" customHeight="1" spans="1:5">
      <c r="A6" s="156" t="s">
        <v>651</v>
      </c>
      <c r="B6" s="157"/>
      <c r="C6" s="158"/>
      <c r="D6" s="158"/>
      <c r="E6" s="158"/>
    </row>
    <row r="7" ht="24" customHeight="1" spans="1:5">
      <c r="A7" s="156" t="s">
        <v>651</v>
      </c>
      <c r="B7" s="157"/>
      <c r="C7" s="158"/>
      <c r="D7" s="158"/>
      <c r="E7" s="158"/>
    </row>
    <row r="8" ht="24" customHeight="1" spans="1:5">
      <c r="A8" s="156" t="s">
        <v>651</v>
      </c>
      <c r="B8" s="157"/>
      <c r="C8" s="158"/>
      <c r="D8" s="158"/>
      <c r="E8" s="158"/>
    </row>
    <row r="9" ht="24" customHeight="1" spans="1:5">
      <c r="A9" s="156" t="s">
        <v>651</v>
      </c>
      <c r="B9" s="157"/>
      <c r="C9" s="158"/>
      <c r="D9" s="158"/>
      <c r="E9" s="158"/>
    </row>
    <row r="10" ht="24" customHeight="1" spans="1:5">
      <c r="A10" s="156" t="s">
        <v>651</v>
      </c>
      <c r="B10" s="157"/>
      <c r="C10" s="158"/>
      <c r="D10" s="158"/>
      <c r="E10" s="158"/>
    </row>
    <row r="11" ht="24" customHeight="1" spans="1:5">
      <c r="A11" s="156" t="s">
        <v>651</v>
      </c>
      <c r="B11" s="157"/>
      <c r="C11" s="158"/>
      <c r="D11" s="158"/>
      <c r="E11" s="158"/>
    </row>
    <row r="12" ht="24" customHeight="1" spans="1:5">
      <c r="A12" s="156" t="s">
        <v>651</v>
      </c>
      <c r="B12" s="157"/>
      <c r="C12" s="158"/>
      <c r="D12" s="158"/>
      <c r="E12" s="158"/>
    </row>
    <row r="13" ht="24" customHeight="1" spans="1:5">
      <c r="A13" s="156" t="s">
        <v>651</v>
      </c>
      <c r="B13" s="157"/>
      <c r="C13" s="158"/>
      <c r="D13" s="158"/>
      <c r="E13" s="158"/>
    </row>
    <row r="14" ht="24" customHeight="1" spans="1:5">
      <c r="A14" s="156" t="s">
        <v>651</v>
      </c>
      <c r="B14" s="157"/>
      <c r="C14" s="158"/>
      <c r="D14" s="158"/>
      <c r="E14" s="158"/>
    </row>
    <row r="15" ht="24" customHeight="1" spans="1:5">
      <c r="A15" s="156" t="s">
        <v>652</v>
      </c>
      <c r="B15" s="157"/>
      <c r="C15" s="158"/>
      <c r="D15" s="158"/>
      <c r="E15" s="158"/>
    </row>
    <row r="16" ht="24" customHeight="1" spans="1:5">
      <c r="A16" s="159" t="s">
        <v>517</v>
      </c>
      <c r="B16" s="159"/>
      <c r="C16" s="160"/>
      <c r="D16" s="160"/>
      <c r="E16" s="160"/>
    </row>
    <row r="17" ht="43.5" customHeight="1" spans="1:5">
      <c r="A17" s="161" t="s">
        <v>643</v>
      </c>
      <c r="B17" s="161"/>
      <c r="C17" s="161"/>
      <c r="D17" s="161"/>
      <c r="E17" s="161"/>
    </row>
  </sheetData>
  <mergeCells count="2">
    <mergeCell ref="A2:E2"/>
    <mergeCell ref="A17:E17"/>
  </mergeCells>
  <printOptions horizontalCentered="1"/>
  <pageMargins left="0.511805555555556" right="0.590277777777778" top="0.747916666666667" bottom="0.747916666666667" header="0.313888888888889" footer="0.313888888888889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5"/>
  <sheetViews>
    <sheetView workbookViewId="0">
      <selection activeCell="D15" sqref="D15"/>
    </sheetView>
  </sheetViews>
  <sheetFormatPr defaultColWidth="8.625" defaultRowHeight="14.25" outlineLevelCol="5"/>
  <cols>
    <col min="1" max="1" width="38.375" style="131" customWidth="1"/>
    <col min="2" max="3" width="14.375" style="131" customWidth="1"/>
    <col min="4" max="4" width="16" style="131" customWidth="1"/>
    <col min="5" max="16384" width="8.625" style="131"/>
  </cols>
  <sheetData>
    <row r="1" ht="22.35" customHeight="1" spans="1:4">
      <c r="A1" s="132" t="s">
        <v>653</v>
      </c>
      <c r="B1" s="133"/>
      <c r="C1" s="133"/>
      <c r="D1" s="133"/>
    </row>
    <row r="2" ht="27" customHeight="1" spans="1:4">
      <c r="A2" s="134" t="s">
        <v>654</v>
      </c>
      <c r="B2" s="134"/>
      <c r="C2" s="134"/>
      <c r="D2" s="134"/>
    </row>
    <row r="3" ht="20.25" customHeight="1" spans="1:4">
      <c r="A3" s="135" t="s">
        <v>60</v>
      </c>
      <c r="B3" s="135"/>
      <c r="C3" s="135"/>
      <c r="D3" s="135"/>
    </row>
    <row r="4" ht="48" customHeight="1" spans="1:4">
      <c r="A4" s="136" t="s">
        <v>61</v>
      </c>
      <c r="B4" s="120" t="s">
        <v>62</v>
      </c>
      <c r="C4" s="88" t="s">
        <v>63</v>
      </c>
      <c r="D4" s="88" t="s">
        <v>64</v>
      </c>
    </row>
    <row r="5" ht="32.45" customHeight="1" spans="1:4">
      <c r="A5" s="137" t="s">
        <v>655</v>
      </c>
      <c r="B5" s="138">
        <v>22</v>
      </c>
      <c r="C5" s="139">
        <v>4</v>
      </c>
      <c r="D5" s="140">
        <f t="shared" ref="D5:D10" si="0">B5/C5*100</f>
        <v>550</v>
      </c>
    </row>
    <row r="6" ht="32.45" customHeight="1" spans="1:4">
      <c r="A6" s="137" t="s">
        <v>656</v>
      </c>
      <c r="B6" s="138">
        <v>166</v>
      </c>
      <c r="C6" s="139">
        <v>166</v>
      </c>
      <c r="D6" s="140">
        <f t="shared" si="0"/>
        <v>100</v>
      </c>
    </row>
    <row r="7" ht="32.45" customHeight="1" spans="1:4">
      <c r="A7" s="137" t="s">
        <v>657</v>
      </c>
      <c r="B7" s="138">
        <f>SUM(B8:B9)</f>
        <v>782</v>
      </c>
      <c r="C7" s="139">
        <v>800</v>
      </c>
      <c r="D7" s="140">
        <f t="shared" si="0"/>
        <v>97.75</v>
      </c>
    </row>
    <row r="8" ht="32.45" customHeight="1" spans="1:6">
      <c r="A8" s="141" t="s">
        <v>658</v>
      </c>
      <c r="B8" s="142">
        <v>494</v>
      </c>
      <c r="C8" s="139">
        <v>516</v>
      </c>
      <c r="D8" s="140">
        <f t="shared" si="0"/>
        <v>95.74</v>
      </c>
      <c r="F8" s="143"/>
    </row>
    <row r="9" ht="32.45" customHeight="1" spans="1:4">
      <c r="A9" s="141" t="s">
        <v>659</v>
      </c>
      <c r="B9" s="142">
        <v>288</v>
      </c>
      <c r="C9" s="139">
        <v>284</v>
      </c>
      <c r="D9" s="140">
        <f t="shared" si="0"/>
        <v>101.41</v>
      </c>
    </row>
    <row r="10" ht="32.25" customHeight="1" spans="1:4">
      <c r="A10" s="144" t="s">
        <v>517</v>
      </c>
      <c r="B10" s="145">
        <f>B5+B6+B7</f>
        <v>970</v>
      </c>
      <c r="C10" s="146">
        <f>C5+C6+C7</f>
        <v>970</v>
      </c>
      <c r="D10" s="140">
        <f t="shared" si="0"/>
        <v>100</v>
      </c>
    </row>
    <row r="12" ht="15.6" customHeight="1" spans="1:1">
      <c r="A12" s="147"/>
    </row>
    <row r="13" spans="1:4">
      <c r="A13" s="148"/>
      <c r="B13" s="148"/>
      <c r="C13" s="148"/>
      <c r="D13" s="148"/>
    </row>
    <row r="14" spans="1:4">
      <c r="A14" s="149"/>
      <c r="B14" s="149"/>
      <c r="C14" s="149"/>
      <c r="D14" s="149"/>
    </row>
    <row r="15" spans="1:4">
      <c r="A15" s="149"/>
      <c r="B15" s="149"/>
      <c r="C15" s="149"/>
      <c r="D15" s="149"/>
    </row>
  </sheetData>
  <mergeCells count="2">
    <mergeCell ref="A2:D2"/>
    <mergeCell ref="A3:D3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8"/>
  <sheetViews>
    <sheetView workbookViewId="0">
      <selection activeCell="C22" sqref="C22"/>
    </sheetView>
  </sheetViews>
  <sheetFormatPr defaultColWidth="9" defaultRowHeight="14.25" outlineLevelCol="5"/>
  <cols>
    <col min="1" max="1" width="41.625" customWidth="1"/>
    <col min="2" max="3" width="13.5" customWidth="1"/>
    <col min="4" max="4" width="15.625" customWidth="1"/>
  </cols>
  <sheetData>
    <row r="1" ht="22.15" customHeight="1" spans="1:1">
      <c r="A1" s="71" t="s">
        <v>660</v>
      </c>
    </row>
    <row r="2" ht="27" customHeight="1" spans="1:4">
      <c r="A2" s="73" t="s">
        <v>661</v>
      </c>
      <c r="B2" s="73"/>
      <c r="C2" s="73"/>
      <c r="D2" s="73"/>
    </row>
    <row r="3" ht="20.25" customHeight="1" spans="1:4">
      <c r="A3" s="85"/>
      <c r="B3" s="86"/>
      <c r="C3" s="86"/>
      <c r="D3" s="76" t="s">
        <v>579</v>
      </c>
    </row>
    <row r="4" ht="46.15" customHeight="1" spans="1:4">
      <c r="A4" s="78" t="s">
        <v>61</v>
      </c>
      <c r="B4" s="120" t="s">
        <v>62</v>
      </c>
      <c r="C4" s="88" t="s">
        <v>63</v>
      </c>
      <c r="D4" s="88" t="s">
        <v>64</v>
      </c>
    </row>
    <row r="5" ht="19.5" customHeight="1" spans="1:4">
      <c r="A5" s="121" t="s">
        <v>662</v>
      </c>
      <c r="B5" s="50">
        <v>100000</v>
      </c>
      <c r="C5" s="50">
        <v>100000</v>
      </c>
      <c r="D5" s="130">
        <f t="shared" ref="D5:D10" si="0">B5/C5*100</f>
        <v>100</v>
      </c>
    </row>
    <row r="6" ht="18.75" customHeight="1" spans="1:4">
      <c r="A6" s="121" t="s">
        <v>663</v>
      </c>
      <c r="B6" s="50">
        <f>SUM(B7:B18)</f>
        <v>100000</v>
      </c>
      <c r="C6" s="50">
        <f>SUM(C7:C18)</f>
        <v>100000</v>
      </c>
      <c r="D6" s="130">
        <f t="shared" si="0"/>
        <v>100</v>
      </c>
    </row>
    <row r="7" ht="17.45" customHeight="1" spans="1:4">
      <c r="A7" s="124" t="s">
        <v>664</v>
      </c>
      <c r="B7" s="50"/>
      <c r="C7" s="50"/>
      <c r="D7" s="130"/>
    </row>
    <row r="8" ht="17.45" customHeight="1" spans="1:6">
      <c r="A8" s="124" t="s">
        <v>665</v>
      </c>
      <c r="B8" s="50"/>
      <c r="C8" s="50"/>
      <c r="D8" s="130"/>
      <c r="F8" s="125"/>
    </row>
    <row r="9" ht="17.45" customHeight="1" spans="1:4">
      <c r="A9" s="124" t="s">
        <v>666</v>
      </c>
      <c r="B9" s="50"/>
      <c r="C9" s="50"/>
      <c r="D9" s="130"/>
    </row>
    <row r="10" ht="17.45" customHeight="1" spans="1:4">
      <c r="A10" s="124" t="s">
        <v>667</v>
      </c>
      <c r="B10" s="50">
        <v>97000</v>
      </c>
      <c r="C10" s="50">
        <v>96800</v>
      </c>
      <c r="D10" s="130">
        <f t="shared" si="0"/>
        <v>100.21</v>
      </c>
    </row>
    <row r="11" ht="17.45" customHeight="1" spans="1:4">
      <c r="A11" s="124" t="s">
        <v>668</v>
      </c>
      <c r="B11" s="50"/>
      <c r="C11" s="50"/>
      <c r="D11" s="130"/>
    </row>
    <row r="12" ht="17.45" customHeight="1" spans="1:4">
      <c r="A12" s="124" t="s">
        <v>669</v>
      </c>
      <c r="B12" s="50"/>
      <c r="C12" s="50"/>
      <c r="D12" s="130"/>
    </row>
    <row r="13" ht="17.45" customHeight="1" spans="1:4">
      <c r="A13" s="124" t="s">
        <v>670</v>
      </c>
      <c r="B13" s="50">
        <v>1200</v>
      </c>
      <c r="C13" s="50">
        <v>1100</v>
      </c>
      <c r="D13" s="130">
        <f t="shared" ref="D13:D18" si="1">B13/C13*100</f>
        <v>109.09</v>
      </c>
    </row>
    <row r="14" ht="17.45" customHeight="1" spans="1:4">
      <c r="A14" s="124" t="s">
        <v>671</v>
      </c>
      <c r="B14" s="50"/>
      <c r="C14" s="50"/>
      <c r="D14" s="130"/>
    </row>
    <row r="15" ht="17.45" customHeight="1" spans="1:4">
      <c r="A15" s="124" t="s">
        <v>672</v>
      </c>
      <c r="B15" s="50"/>
      <c r="C15" s="50"/>
      <c r="D15" s="130"/>
    </row>
    <row r="16" ht="17.45" customHeight="1" spans="1:4">
      <c r="A16" s="124" t="s">
        <v>673</v>
      </c>
      <c r="B16" s="50">
        <v>1600</v>
      </c>
      <c r="C16" s="50">
        <v>1900</v>
      </c>
      <c r="D16" s="130">
        <f t="shared" si="1"/>
        <v>84.21</v>
      </c>
    </row>
    <row r="17" ht="17.45" customHeight="1" spans="1:4">
      <c r="A17" s="124" t="s">
        <v>674</v>
      </c>
      <c r="B17" s="50"/>
      <c r="C17" s="50"/>
      <c r="D17" s="130"/>
    </row>
    <row r="18" ht="17.45" customHeight="1" spans="1:4">
      <c r="A18" s="124" t="s">
        <v>675</v>
      </c>
      <c r="B18" s="50">
        <v>200</v>
      </c>
      <c r="C18" s="50">
        <v>200</v>
      </c>
      <c r="D18" s="130">
        <f t="shared" si="1"/>
        <v>100</v>
      </c>
    </row>
    <row r="19" ht="17.45" customHeight="1" spans="1:4">
      <c r="A19" s="121" t="s">
        <v>676</v>
      </c>
      <c r="B19" s="50"/>
      <c r="C19" s="50"/>
      <c r="D19" s="130"/>
    </row>
    <row r="20" ht="17.45" customHeight="1" spans="1:4">
      <c r="A20" s="42" t="s">
        <v>92</v>
      </c>
      <c r="B20" s="50">
        <f>B6+B19</f>
        <v>100000</v>
      </c>
      <c r="C20" s="50">
        <f>C6+C19</f>
        <v>100000</v>
      </c>
      <c r="D20" s="130">
        <f>B20/C20*100</f>
        <v>100</v>
      </c>
    </row>
    <row r="21" ht="17.45" customHeight="1" spans="1:4">
      <c r="A21" s="90" t="s">
        <v>677</v>
      </c>
      <c r="B21" s="50"/>
      <c r="C21" s="50"/>
      <c r="D21" s="130"/>
    </row>
    <row r="22" ht="17.45" customHeight="1" spans="1:4">
      <c r="A22" s="90" t="s">
        <v>678</v>
      </c>
      <c r="B22" s="50">
        <v>2</v>
      </c>
      <c r="C22" s="50">
        <f>SUM(C23:C27)</f>
        <v>30292</v>
      </c>
      <c r="D22" s="130">
        <f>B22/C22*100</f>
        <v>0.01</v>
      </c>
    </row>
    <row r="23" ht="17.45" customHeight="1" spans="1:4">
      <c r="A23" s="126" t="s">
        <v>679</v>
      </c>
      <c r="B23" s="50">
        <v>2</v>
      </c>
      <c r="C23" s="50"/>
      <c r="D23" s="130"/>
    </row>
    <row r="24" ht="17.45" customHeight="1" spans="1:4">
      <c r="A24" s="126" t="s">
        <v>680</v>
      </c>
      <c r="B24" s="50"/>
      <c r="C24" s="50"/>
      <c r="D24" s="130"/>
    </row>
    <row r="25" ht="17.45" customHeight="1" spans="1:4">
      <c r="A25" s="126" t="s">
        <v>681</v>
      </c>
      <c r="B25" s="50"/>
      <c r="C25" s="50">
        <v>11044</v>
      </c>
      <c r="D25" s="130"/>
    </row>
    <row r="26" ht="17.45" customHeight="1" spans="1:4">
      <c r="A26" s="43" t="s">
        <v>682</v>
      </c>
      <c r="B26" s="50"/>
      <c r="C26" s="50">
        <v>10000</v>
      </c>
      <c r="D26" s="130"/>
    </row>
    <row r="27" ht="17.45" customHeight="1" spans="1:4">
      <c r="A27" s="43" t="s">
        <v>683</v>
      </c>
      <c r="B27" s="50"/>
      <c r="C27" s="50">
        <v>9248</v>
      </c>
      <c r="D27" s="130"/>
    </row>
    <row r="28" ht="17.45" customHeight="1" spans="1:4">
      <c r="A28" s="42" t="s">
        <v>105</v>
      </c>
      <c r="B28" s="50">
        <f>B6+B19+B21+B22</f>
        <v>100002</v>
      </c>
      <c r="C28" s="50">
        <f>C5+C19+C21+C22</f>
        <v>130292</v>
      </c>
      <c r="D28" s="130">
        <f>B28/C28*100</f>
        <v>76.75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workbookViewId="0">
      <selection activeCell="A15" sqref="$A15:$XFD15"/>
    </sheetView>
  </sheetViews>
  <sheetFormatPr defaultColWidth="9" defaultRowHeight="14.25" outlineLevelCol="5"/>
  <cols>
    <col min="1" max="1" width="34.5" customWidth="1"/>
    <col min="2" max="3" width="14" customWidth="1"/>
    <col min="4" max="4" width="16.125" customWidth="1"/>
  </cols>
  <sheetData>
    <row r="1" ht="18" customHeight="1" spans="1:1">
      <c r="A1" s="71" t="s">
        <v>684</v>
      </c>
    </row>
    <row r="2" ht="30" customHeight="1" spans="1:4">
      <c r="A2" s="73" t="s">
        <v>685</v>
      </c>
      <c r="B2" s="73"/>
      <c r="C2" s="73"/>
      <c r="D2" s="73"/>
    </row>
    <row r="3" ht="21.75" customHeight="1" spans="1:4">
      <c r="A3" s="85"/>
      <c r="B3" s="86"/>
      <c r="C3" s="86"/>
      <c r="D3" s="76" t="s">
        <v>579</v>
      </c>
    </row>
    <row r="4" ht="45.6" customHeight="1" spans="1:4">
      <c r="A4" s="127" t="s">
        <v>61</v>
      </c>
      <c r="B4" s="127" t="s">
        <v>62</v>
      </c>
      <c r="C4" s="88" t="s">
        <v>63</v>
      </c>
      <c r="D4" s="88" t="s">
        <v>64</v>
      </c>
    </row>
    <row r="5" ht="20.1" customHeight="1" spans="1:4">
      <c r="A5" s="43" t="s">
        <v>686</v>
      </c>
      <c r="B5" s="128"/>
      <c r="C5" s="122"/>
      <c r="D5" s="129"/>
    </row>
    <row r="6" ht="19.9" customHeight="1" spans="1:4">
      <c r="A6" s="43" t="s">
        <v>687</v>
      </c>
      <c r="B6" s="50"/>
      <c r="C6" s="50"/>
      <c r="D6" s="129"/>
    </row>
    <row r="7" ht="19.9" customHeight="1" spans="1:4">
      <c r="A7" s="43" t="s">
        <v>688</v>
      </c>
      <c r="B7" s="50"/>
      <c r="C7" s="50"/>
      <c r="D7" s="129"/>
    </row>
    <row r="8" ht="19.9" customHeight="1" spans="1:4">
      <c r="A8" s="43" t="s">
        <v>689</v>
      </c>
      <c r="B8" s="50">
        <v>37910</v>
      </c>
      <c r="C8" s="50">
        <v>47427</v>
      </c>
      <c r="D8" s="129">
        <f>B8/C8*100</f>
        <v>79.93</v>
      </c>
    </row>
    <row r="9" ht="19.9" customHeight="1" spans="1:6">
      <c r="A9" s="43" t="s">
        <v>690</v>
      </c>
      <c r="B9" s="50"/>
      <c r="C9" s="50"/>
      <c r="D9" s="129"/>
      <c r="F9" s="125"/>
    </row>
    <row r="10" ht="19.9" customHeight="1" spans="1:4">
      <c r="A10" s="43" t="s">
        <v>691</v>
      </c>
      <c r="B10" s="50"/>
      <c r="C10" s="50"/>
      <c r="D10" s="129"/>
    </row>
    <row r="11" ht="19.9" customHeight="1" spans="1:4">
      <c r="A11" s="43" t="s">
        <v>692</v>
      </c>
      <c r="B11" s="50"/>
      <c r="C11" s="50"/>
      <c r="D11" s="129"/>
    </row>
    <row r="12" ht="19.9" customHeight="1" spans="1:4">
      <c r="A12" s="43" t="s">
        <v>693</v>
      </c>
      <c r="B12" s="50"/>
      <c r="C12" s="50"/>
      <c r="D12" s="129"/>
    </row>
    <row r="13" ht="19.9" customHeight="1" spans="1:4">
      <c r="A13" s="43" t="s">
        <v>694</v>
      </c>
      <c r="B13" s="50">
        <v>202</v>
      </c>
      <c r="C13" s="50">
        <v>200</v>
      </c>
      <c r="D13" s="129">
        <f t="shared" ref="D13:D15" si="0">B13/C13*100</f>
        <v>101</v>
      </c>
    </row>
    <row r="14" ht="19.9" customHeight="1" spans="1:4">
      <c r="A14" s="43" t="s">
        <v>695</v>
      </c>
      <c r="B14" s="50">
        <v>19000</v>
      </c>
      <c r="C14" s="50">
        <v>15700</v>
      </c>
      <c r="D14" s="129">
        <f t="shared" si="0"/>
        <v>121.02</v>
      </c>
    </row>
    <row r="15" ht="19.9" customHeight="1" spans="1:4">
      <c r="A15" s="43" t="s">
        <v>696</v>
      </c>
      <c r="B15" s="50">
        <v>150</v>
      </c>
      <c r="C15" s="50">
        <v>150</v>
      </c>
      <c r="D15" s="129">
        <f t="shared" si="0"/>
        <v>100</v>
      </c>
    </row>
    <row r="16" ht="19.9" customHeight="1" spans="1:4">
      <c r="A16" s="43" t="s">
        <v>697</v>
      </c>
      <c r="B16" s="50"/>
      <c r="C16" s="50"/>
      <c r="D16" s="50"/>
    </row>
    <row r="17" ht="19.9" customHeight="1" spans="1:4">
      <c r="A17" s="42" t="s">
        <v>133</v>
      </c>
      <c r="B17" s="50">
        <f>SUM(B5:B16)</f>
        <v>57262</v>
      </c>
      <c r="C17" s="50">
        <f>SUM(C5:C16)</f>
        <v>63477</v>
      </c>
      <c r="D17" s="130">
        <f t="shared" ref="D17:D19" si="1">B17/C17*100</f>
        <v>90.21</v>
      </c>
    </row>
    <row r="18" ht="19.9" customHeight="1" spans="1:4">
      <c r="A18" s="90" t="s">
        <v>134</v>
      </c>
      <c r="B18" s="50">
        <v>3946</v>
      </c>
      <c r="C18" s="50">
        <v>11771</v>
      </c>
      <c r="D18" s="130">
        <f t="shared" si="1"/>
        <v>33.52</v>
      </c>
    </row>
    <row r="19" ht="19.9" customHeight="1" spans="1:4">
      <c r="A19" s="90" t="s">
        <v>135</v>
      </c>
      <c r="B19" s="50">
        <f>SUM(B20:B24)</f>
        <v>38794</v>
      </c>
      <c r="C19" s="50">
        <v>55044</v>
      </c>
      <c r="D19" s="130">
        <f t="shared" si="1"/>
        <v>70.48</v>
      </c>
    </row>
    <row r="20" ht="19.9" customHeight="1" spans="1:4">
      <c r="A20" s="99" t="s">
        <v>698</v>
      </c>
      <c r="B20" s="50"/>
      <c r="C20" s="50"/>
      <c r="D20" s="50"/>
    </row>
    <row r="21" ht="19.9" customHeight="1" spans="1:4">
      <c r="A21" s="99" t="s">
        <v>699</v>
      </c>
      <c r="B21" s="50">
        <v>1794</v>
      </c>
      <c r="C21" s="50"/>
      <c r="D21" s="50"/>
    </row>
    <row r="22" ht="19.9" customHeight="1" spans="1:4">
      <c r="A22" s="99" t="s">
        <v>567</v>
      </c>
      <c r="B22" s="50">
        <v>37000</v>
      </c>
      <c r="C22" s="50">
        <v>44000</v>
      </c>
      <c r="D22" s="130">
        <f>B22/C22*100</f>
        <v>84.09</v>
      </c>
    </row>
    <row r="23" ht="19.9" customHeight="1" spans="1:4">
      <c r="A23" s="99" t="s">
        <v>700</v>
      </c>
      <c r="B23" s="50"/>
      <c r="C23" s="50">
        <v>11044</v>
      </c>
      <c r="D23" s="50"/>
    </row>
    <row r="24" ht="19.9" customHeight="1" spans="1:4">
      <c r="A24" s="99" t="s">
        <v>701</v>
      </c>
      <c r="B24" s="50"/>
      <c r="C24" s="50"/>
      <c r="D24" s="50"/>
    </row>
    <row r="25" ht="19.9" customHeight="1" spans="1:4">
      <c r="A25" s="42" t="s">
        <v>147</v>
      </c>
      <c r="B25" s="50">
        <f>B17+B18+B19</f>
        <v>100002</v>
      </c>
      <c r="C25" s="50">
        <f>C17+C18+C19</f>
        <v>130292</v>
      </c>
      <c r="D25" s="130">
        <f>B25/C25*100</f>
        <v>76.75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8"/>
  <sheetViews>
    <sheetView workbookViewId="0">
      <selection activeCell="D22" sqref="D22:D27"/>
    </sheetView>
  </sheetViews>
  <sheetFormatPr defaultColWidth="9" defaultRowHeight="14.25" outlineLevelCol="5"/>
  <cols>
    <col min="1" max="1" width="41.625" customWidth="1"/>
    <col min="2" max="2" width="14" customWidth="1"/>
    <col min="3" max="3" width="13.125" customWidth="1"/>
    <col min="4" max="4" width="15.625" customWidth="1"/>
  </cols>
  <sheetData>
    <row r="1" ht="22.15" customHeight="1" spans="1:1">
      <c r="A1" s="71" t="s">
        <v>702</v>
      </c>
    </row>
    <row r="2" ht="27" customHeight="1" spans="1:4">
      <c r="A2" s="73" t="s">
        <v>703</v>
      </c>
      <c r="B2" s="73"/>
      <c r="C2" s="73"/>
      <c r="D2" s="73"/>
    </row>
    <row r="3" ht="21.75" customHeight="1" spans="1:4">
      <c r="A3" s="85"/>
      <c r="B3" s="86"/>
      <c r="C3" s="86"/>
      <c r="D3" s="76" t="s">
        <v>579</v>
      </c>
    </row>
    <row r="4" ht="46.15" customHeight="1" spans="1:4">
      <c r="A4" s="78" t="s">
        <v>61</v>
      </c>
      <c r="B4" s="120" t="s">
        <v>62</v>
      </c>
      <c r="C4" s="88" t="s">
        <v>63</v>
      </c>
      <c r="D4" s="88" t="s">
        <v>64</v>
      </c>
    </row>
    <row r="5" ht="18.75" customHeight="1" spans="1:4">
      <c r="A5" s="121" t="s">
        <v>662</v>
      </c>
      <c r="B5" s="122">
        <f>B6+B19</f>
        <v>100000</v>
      </c>
      <c r="C5" s="122">
        <f>C6</f>
        <v>100000</v>
      </c>
      <c r="D5" s="123">
        <f t="shared" ref="D5:D10" si="0">B5/C5*100</f>
        <v>100</v>
      </c>
    </row>
    <row r="6" ht="18.75" customHeight="1" spans="1:4">
      <c r="A6" s="121" t="s">
        <v>663</v>
      </c>
      <c r="B6" s="122">
        <f>SUM(B7:B18)</f>
        <v>100000</v>
      </c>
      <c r="C6" s="122">
        <f>SUM(C7:C18)</f>
        <v>100000</v>
      </c>
      <c r="D6" s="123">
        <f t="shared" si="0"/>
        <v>100</v>
      </c>
    </row>
    <row r="7" ht="17.45" customHeight="1" spans="1:4">
      <c r="A7" s="124" t="s">
        <v>664</v>
      </c>
      <c r="B7" s="50"/>
      <c r="C7" s="50"/>
      <c r="D7" s="123"/>
    </row>
    <row r="8" ht="17.45" customHeight="1" spans="1:6">
      <c r="A8" s="124" t="s">
        <v>665</v>
      </c>
      <c r="B8" s="50"/>
      <c r="C8" s="50"/>
      <c r="D8" s="123"/>
      <c r="F8" s="125"/>
    </row>
    <row r="9" ht="17.45" customHeight="1" spans="1:4">
      <c r="A9" s="124" t="s">
        <v>666</v>
      </c>
      <c r="B9" s="50"/>
      <c r="C9" s="50"/>
      <c r="D9" s="123"/>
    </row>
    <row r="10" ht="17.45" customHeight="1" spans="1:4">
      <c r="A10" s="124" t="s">
        <v>667</v>
      </c>
      <c r="B10" s="50">
        <v>97000</v>
      </c>
      <c r="C10" s="50">
        <v>96800</v>
      </c>
      <c r="D10" s="123">
        <f t="shared" si="0"/>
        <v>100.21</v>
      </c>
    </row>
    <row r="11" ht="17.45" customHeight="1" spans="1:4">
      <c r="A11" s="124" t="s">
        <v>668</v>
      </c>
      <c r="B11" s="50"/>
      <c r="C11" s="50"/>
      <c r="D11" s="123"/>
    </row>
    <row r="12" ht="17.45" customHeight="1" spans="1:4">
      <c r="A12" s="124" t="s">
        <v>669</v>
      </c>
      <c r="B12" s="50"/>
      <c r="C12" s="50">
        <v>200</v>
      </c>
      <c r="D12" s="123">
        <f t="shared" ref="D12:D16" si="1">B12/C12*100</f>
        <v>0</v>
      </c>
    </row>
    <row r="13" ht="17.45" customHeight="1" spans="1:4">
      <c r="A13" s="124" t="s">
        <v>670</v>
      </c>
      <c r="B13" s="50">
        <v>1200</v>
      </c>
      <c r="C13" s="50">
        <v>1100</v>
      </c>
      <c r="D13" s="123">
        <f t="shared" si="1"/>
        <v>109.09</v>
      </c>
    </row>
    <row r="14" ht="17.45" customHeight="1" spans="1:4">
      <c r="A14" s="124" t="s">
        <v>671</v>
      </c>
      <c r="B14" s="50"/>
      <c r="C14" s="50"/>
      <c r="D14" s="123"/>
    </row>
    <row r="15" ht="17.45" customHeight="1" spans="1:4">
      <c r="A15" s="124" t="s">
        <v>672</v>
      </c>
      <c r="B15" s="50"/>
      <c r="C15" s="50"/>
      <c r="D15" s="123"/>
    </row>
    <row r="16" ht="17.45" customHeight="1" spans="1:4">
      <c r="A16" s="124" t="s">
        <v>673</v>
      </c>
      <c r="B16" s="50">
        <v>1600</v>
      </c>
      <c r="C16" s="50">
        <v>1900</v>
      </c>
      <c r="D16" s="123">
        <f t="shared" si="1"/>
        <v>84.21</v>
      </c>
    </row>
    <row r="17" ht="17.45" customHeight="1" spans="1:4">
      <c r="A17" s="124" t="s">
        <v>674</v>
      </c>
      <c r="B17" s="50"/>
      <c r="C17" s="50"/>
      <c r="D17" s="123"/>
    </row>
    <row r="18" ht="17.45" customHeight="1" spans="1:4">
      <c r="A18" s="124" t="s">
        <v>675</v>
      </c>
      <c r="B18" s="50">
        <v>200</v>
      </c>
      <c r="C18" s="50"/>
      <c r="D18" s="123"/>
    </row>
    <row r="19" ht="17.45" customHeight="1" spans="1:4">
      <c r="A19" s="121" t="s">
        <v>676</v>
      </c>
      <c r="B19" s="50"/>
      <c r="C19" s="50"/>
      <c r="D19" s="123"/>
    </row>
    <row r="20" ht="17.45" customHeight="1" spans="1:4">
      <c r="A20" s="42" t="s">
        <v>92</v>
      </c>
      <c r="B20" s="50">
        <f>B5</f>
        <v>100000</v>
      </c>
      <c r="C20" s="50">
        <f>C6</f>
        <v>100000</v>
      </c>
      <c r="D20" s="123">
        <f>B20/C20*100</f>
        <v>100</v>
      </c>
    </row>
    <row r="21" ht="17.45" customHeight="1" spans="1:4">
      <c r="A21" s="90" t="s">
        <v>677</v>
      </c>
      <c r="B21" s="50"/>
      <c r="C21" s="50"/>
      <c r="D21" s="123"/>
    </row>
    <row r="22" ht="17.45" customHeight="1" spans="1:4">
      <c r="A22" s="90" t="s">
        <v>678</v>
      </c>
      <c r="B22" s="50"/>
      <c r="C22" s="50">
        <f>SUM(C23:C27)</f>
        <v>30292</v>
      </c>
      <c r="D22" s="123"/>
    </row>
    <row r="23" ht="17.45" customHeight="1" spans="1:4">
      <c r="A23" s="126" t="s">
        <v>679</v>
      </c>
      <c r="B23" s="50"/>
      <c r="C23" s="50"/>
      <c r="D23" s="123"/>
    </row>
    <row r="24" ht="17.45" customHeight="1" spans="1:4">
      <c r="A24" s="126" t="s">
        <v>680</v>
      </c>
      <c r="B24" s="50"/>
      <c r="C24" s="50"/>
      <c r="D24" s="123"/>
    </row>
    <row r="25" ht="17.45" customHeight="1" spans="1:4">
      <c r="A25" s="126" t="s">
        <v>681</v>
      </c>
      <c r="B25" s="50"/>
      <c r="C25" s="50">
        <v>11044</v>
      </c>
      <c r="D25" s="123"/>
    </row>
    <row r="26" ht="17.45" customHeight="1" spans="1:4">
      <c r="A26" s="43" t="s">
        <v>682</v>
      </c>
      <c r="B26" s="50"/>
      <c r="C26" s="50">
        <v>10000</v>
      </c>
      <c r="D26" s="123"/>
    </row>
    <row r="27" ht="17.45" customHeight="1" spans="1:4">
      <c r="A27" s="43" t="s">
        <v>683</v>
      </c>
      <c r="B27" s="50"/>
      <c r="C27" s="50">
        <v>9248</v>
      </c>
      <c r="D27" s="123"/>
    </row>
    <row r="28" ht="17.45" customHeight="1" spans="1:4">
      <c r="A28" s="42" t="s">
        <v>105</v>
      </c>
      <c r="B28" s="50">
        <f>B6+B19+B21+B22</f>
        <v>100000</v>
      </c>
      <c r="C28" s="50">
        <f>C5+C22+C21</f>
        <v>130292</v>
      </c>
      <c r="D28" s="123">
        <f>B28/C28*100</f>
        <v>76.75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60"/>
  <sheetViews>
    <sheetView topLeftCell="A17" workbookViewId="0">
      <selection activeCell="I9" sqref="I9"/>
    </sheetView>
  </sheetViews>
  <sheetFormatPr defaultColWidth="9" defaultRowHeight="14.25" outlineLevelCol="3"/>
  <cols>
    <col min="1" max="1" width="48.25" customWidth="1"/>
    <col min="2" max="2" width="13.625" customWidth="1"/>
    <col min="3" max="3" width="13.75" customWidth="1"/>
    <col min="4" max="4" width="17.875" customWidth="1"/>
  </cols>
  <sheetData>
    <row r="1" ht="19.15" customHeight="1" spans="1:1">
      <c r="A1" s="71" t="s">
        <v>704</v>
      </c>
    </row>
    <row r="2" ht="23.45" customHeight="1" spans="1:4">
      <c r="A2" s="73" t="s">
        <v>705</v>
      </c>
      <c r="B2" s="73"/>
      <c r="C2" s="73"/>
      <c r="D2" s="73"/>
    </row>
    <row r="3" ht="17.45" customHeight="1" spans="1:4">
      <c r="A3" s="85"/>
      <c r="B3" s="86"/>
      <c r="C3" s="86"/>
      <c r="D3" s="114" t="s">
        <v>579</v>
      </c>
    </row>
    <row r="4" ht="41.25" customHeight="1" spans="1:4">
      <c r="A4" s="78" t="s">
        <v>61</v>
      </c>
      <c r="B4" s="77" t="s">
        <v>62</v>
      </c>
      <c r="C4" s="88" t="s">
        <v>63</v>
      </c>
      <c r="D4" s="88" t="s">
        <v>64</v>
      </c>
    </row>
    <row r="5" ht="18" customHeight="1" spans="1:4">
      <c r="A5" s="43" t="s">
        <v>686</v>
      </c>
      <c r="B5" s="115"/>
      <c r="C5" s="115"/>
      <c r="D5" s="116"/>
    </row>
    <row r="6" ht="18" customHeight="1" spans="1:4">
      <c r="A6" s="43" t="s">
        <v>687</v>
      </c>
      <c r="B6" s="115"/>
      <c r="C6" s="115"/>
      <c r="D6" s="116"/>
    </row>
    <row r="7" ht="18" customHeight="1" spans="1:4">
      <c r="A7" s="43" t="s">
        <v>688</v>
      </c>
      <c r="B7" s="115"/>
      <c r="C7" s="115"/>
      <c r="D7" s="116"/>
    </row>
    <row r="8" ht="18" customHeight="1" spans="1:4">
      <c r="A8" s="43" t="s">
        <v>689</v>
      </c>
      <c r="B8" s="115">
        <v>37910</v>
      </c>
      <c r="C8" s="115">
        <v>47427</v>
      </c>
      <c r="D8" s="116">
        <f t="shared" ref="D8:D12" si="0">B8/C8*100</f>
        <v>79.93</v>
      </c>
    </row>
    <row r="9" ht="18" customHeight="1" spans="1:4">
      <c r="A9" s="117" t="s">
        <v>706</v>
      </c>
      <c r="B9" s="115">
        <v>35110</v>
      </c>
      <c r="C9" s="115">
        <v>44427</v>
      </c>
      <c r="D9" s="116">
        <f t="shared" si="0"/>
        <v>79.03</v>
      </c>
    </row>
    <row r="10" ht="18" customHeight="1" spans="1:4">
      <c r="A10" s="117" t="s">
        <v>707</v>
      </c>
      <c r="B10" s="115">
        <v>5954</v>
      </c>
      <c r="C10" s="115">
        <v>6121</v>
      </c>
      <c r="D10" s="116">
        <f t="shared" ref="D10:D34" si="1">B10/C10*100</f>
        <v>97.27</v>
      </c>
    </row>
    <row r="11" ht="18" customHeight="1" spans="1:4">
      <c r="A11" s="117" t="s">
        <v>708</v>
      </c>
      <c r="B11" s="115"/>
      <c r="C11" s="115"/>
      <c r="D11" s="116"/>
    </row>
    <row r="12" ht="18" customHeight="1" spans="1:4">
      <c r="A12" s="117" t="s">
        <v>709</v>
      </c>
      <c r="B12" s="115">
        <v>9250</v>
      </c>
      <c r="C12" s="115">
        <v>2000</v>
      </c>
      <c r="D12" s="116">
        <f t="shared" si="0"/>
        <v>462.5</v>
      </c>
    </row>
    <row r="13" ht="18" customHeight="1" spans="1:4">
      <c r="A13" s="117" t="s">
        <v>710</v>
      </c>
      <c r="B13" s="115"/>
      <c r="C13" s="115">
        <v>7254</v>
      </c>
      <c r="D13" s="116">
        <f t="shared" si="1"/>
        <v>0</v>
      </c>
    </row>
    <row r="14" ht="18" customHeight="1" spans="1:4">
      <c r="A14" s="117" t="s">
        <v>711</v>
      </c>
      <c r="B14" s="115">
        <v>756</v>
      </c>
      <c r="C14" s="115">
        <v>200</v>
      </c>
      <c r="D14" s="116">
        <f t="shared" si="1"/>
        <v>378</v>
      </c>
    </row>
    <row r="15" ht="18" customHeight="1" spans="1:4">
      <c r="A15" s="117" t="s">
        <v>712</v>
      </c>
      <c r="B15" s="115"/>
      <c r="C15" s="115"/>
      <c r="D15" s="116"/>
    </row>
    <row r="16" ht="18" customHeight="1" spans="1:4">
      <c r="A16" s="117" t="s">
        <v>713</v>
      </c>
      <c r="B16" s="115"/>
      <c r="C16" s="115"/>
      <c r="D16" s="116"/>
    </row>
    <row r="17" ht="18" customHeight="1" spans="1:4">
      <c r="A17" s="117" t="s">
        <v>714</v>
      </c>
      <c r="B17" s="115"/>
      <c r="C17" s="115">
        <v>4034</v>
      </c>
      <c r="D17" s="116">
        <f t="shared" si="1"/>
        <v>0</v>
      </c>
    </row>
    <row r="18" ht="18" customHeight="1" spans="1:4">
      <c r="A18" s="117" t="s">
        <v>715</v>
      </c>
      <c r="B18" s="115"/>
      <c r="C18" s="115">
        <v>4400</v>
      </c>
      <c r="D18" s="116">
        <f t="shared" si="1"/>
        <v>0</v>
      </c>
    </row>
    <row r="19" ht="18" customHeight="1" spans="1:4">
      <c r="A19" s="117" t="s">
        <v>716</v>
      </c>
      <c r="B19" s="115">
        <v>8550</v>
      </c>
      <c r="C19" s="115"/>
      <c r="D19" s="116"/>
    </row>
    <row r="20" ht="18" customHeight="1" spans="1:4">
      <c r="A20" s="117" t="s">
        <v>717</v>
      </c>
      <c r="B20" s="115">
        <v>10600</v>
      </c>
      <c r="C20" s="115">
        <v>19148</v>
      </c>
      <c r="D20" s="116">
        <f t="shared" si="1"/>
        <v>55.36</v>
      </c>
    </row>
    <row r="21" ht="18" customHeight="1" spans="1:4">
      <c r="A21" s="117" t="s">
        <v>718</v>
      </c>
      <c r="B21" s="115"/>
      <c r="C21" s="115">
        <v>1270</v>
      </c>
      <c r="D21" s="116"/>
    </row>
    <row r="22" ht="18" customHeight="1" spans="1:4">
      <c r="A22" s="117" t="s">
        <v>719</v>
      </c>
      <c r="B22" s="115"/>
      <c r="C22" s="115"/>
      <c r="D22" s="116"/>
    </row>
    <row r="23" ht="18" customHeight="1" spans="1:4">
      <c r="A23" s="117" t="s">
        <v>720</v>
      </c>
      <c r="B23" s="115"/>
      <c r="C23" s="115"/>
      <c r="D23" s="116"/>
    </row>
    <row r="24" ht="18" customHeight="1" spans="1:4">
      <c r="A24" s="117" t="s">
        <v>721</v>
      </c>
      <c r="B24" s="115"/>
      <c r="C24" s="115"/>
      <c r="D24" s="116"/>
    </row>
    <row r="25" ht="18" customHeight="1" spans="1:4">
      <c r="A25" s="117" t="s">
        <v>722</v>
      </c>
      <c r="B25" s="115"/>
      <c r="C25" s="115"/>
      <c r="D25" s="116"/>
    </row>
    <row r="26" ht="18" customHeight="1" spans="1:4">
      <c r="A26" s="117" t="s">
        <v>707</v>
      </c>
      <c r="B26" s="115"/>
      <c r="C26" s="115"/>
      <c r="D26" s="116"/>
    </row>
    <row r="27" ht="18" customHeight="1" spans="1:4">
      <c r="A27" s="117" t="s">
        <v>723</v>
      </c>
      <c r="B27" s="115"/>
      <c r="C27" s="115"/>
      <c r="D27" s="116"/>
    </row>
    <row r="28" ht="18" customHeight="1" spans="1:4">
      <c r="A28" s="117" t="s">
        <v>724</v>
      </c>
      <c r="B28" s="115">
        <v>1200</v>
      </c>
      <c r="C28" s="115">
        <v>1100</v>
      </c>
      <c r="D28" s="116">
        <f t="shared" si="1"/>
        <v>109.09</v>
      </c>
    </row>
    <row r="29" ht="18" customHeight="1" spans="1:4">
      <c r="A29" s="117" t="s">
        <v>720</v>
      </c>
      <c r="B29" s="115"/>
      <c r="C29" s="115"/>
      <c r="D29" s="116"/>
    </row>
    <row r="30" ht="18" customHeight="1" spans="1:4">
      <c r="A30" s="117" t="s">
        <v>725</v>
      </c>
      <c r="B30" s="115">
        <v>460</v>
      </c>
      <c r="C30" s="115">
        <v>460</v>
      </c>
      <c r="D30" s="116">
        <f t="shared" si="1"/>
        <v>100</v>
      </c>
    </row>
    <row r="31" ht="18" customHeight="1" spans="1:4">
      <c r="A31" s="117" t="s">
        <v>726</v>
      </c>
      <c r="B31" s="115">
        <v>740</v>
      </c>
      <c r="C31" s="115">
        <v>640</v>
      </c>
      <c r="D31" s="116">
        <f t="shared" si="1"/>
        <v>115.63</v>
      </c>
    </row>
    <row r="32" ht="18" customHeight="1" spans="1:4">
      <c r="A32" s="117" t="s">
        <v>727</v>
      </c>
      <c r="B32" s="115">
        <v>1600</v>
      </c>
      <c r="C32" s="115">
        <v>1900</v>
      </c>
      <c r="D32" s="116">
        <f t="shared" si="1"/>
        <v>84.21</v>
      </c>
    </row>
    <row r="33" ht="18" customHeight="1" spans="1:4">
      <c r="A33" s="117" t="s">
        <v>728</v>
      </c>
      <c r="B33" s="115">
        <v>1300</v>
      </c>
      <c r="C33" s="115">
        <v>1500</v>
      </c>
      <c r="D33" s="116">
        <f t="shared" si="1"/>
        <v>86.67</v>
      </c>
    </row>
    <row r="34" ht="18" customHeight="1" spans="1:4">
      <c r="A34" s="117" t="s">
        <v>729</v>
      </c>
      <c r="B34" s="115">
        <v>200</v>
      </c>
      <c r="C34" s="115">
        <v>400</v>
      </c>
      <c r="D34" s="116">
        <f t="shared" si="1"/>
        <v>50</v>
      </c>
    </row>
    <row r="35" ht="18" customHeight="1" spans="1:4">
      <c r="A35" s="43" t="s">
        <v>690</v>
      </c>
      <c r="B35" s="115"/>
      <c r="C35" s="115"/>
      <c r="D35" s="116"/>
    </row>
    <row r="36" ht="18" customHeight="1" spans="1:4">
      <c r="A36" s="43" t="s">
        <v>691</v>
      </c>
      <c r="B36" s="115"/>
      <c r="C36" s="115"/>
      <c r="D36" s="116"/>
    </row>
    <row r="37" ht="18" customHeight="1" spans="1:4">
      <c r="A37" s="43" t="s">
        <v>692</v>
      </c>
      <c r="B37" s="115"/>
      <c r="C37" s="115"/>
      <c r="D37" s="116"/>
    </row>
    <row r="38" ht="18" customHeight="1" spans="1:4">
      <c r="A38" s="43" t="s">
        <v>693</v>
      </c>
      <c r="B38" s="115"/>
      <c r="C38" s="115"/>
      <c r="D38" s="116"/>
    </row>
    <row r="39" ht="18" customHeight="1" spans="1:4">
      <c r="A39" s="43" t="s">
        <v>694</v>
      </c>
      <c r="B39" s="115">
        <v>202</v>
      </c>
      <c r="C39" s="115">
        <v>200</v>
      </c>
      <c r="D39" s="116">
        <f t="shared" ref="D39:D42" si="2">B39/C39*100</f>
        <v>101</v>
      </c>
    </row>
    <row r="40" ht="18" customHeight="1" spans="1:4">
      <c r="A40" s="117" t="s">
        <v>730</v>
      </c>
      <c r="B40" s="115">
        <v>202</v>
      </c>
      <c r="C40" s="115">
        <v>200</v>
      </c>
      <c r="D40" s="116">
        <f t="shared" si="2"/>
        <v>101</v>
      </c>
    </row>
    <row r="41" ht="18" customHeight="1" spans="1:4">
      <c r="A41" s="117" t="s">
        <v>731</v>
      </c>
      <c r="B41" s="115">
        <v>152</v>
      </c>
      <c r="C41" s="115"/>
      <c r="D41" s="116"/>
    </row>
    <row r="42" ht="18" customHeight="1" spans="1:4">
      <c r="A42" s="117" t="s">
        <v>732</v>
      </c>
      <c r="B42" s="115">
        <v>50</v>
      </c>
      <c r="C42" s="115"/>
      <c r="D42" s="116"/>
    </row>
    <row r="43" ht="18" customHeight="1" spans="1:4">
      <c r="A43" s="117" t="s">
        <v>733</v>
      </c>
      <c r="B43" s="115"/>
      <c r="C43" s="115">
        <v>200</v>
      </c>
      <c r="D43" s="116"/>
    </row>
    <row r="44" ht="18" customHeight="1" spans="1:4">
      <c r="A44" s="43" t="s">
        <v>695</v>
      </c>
      <c r="B44" s="115">
        <v>19000</v>
      </c>
      <c r="C44" s="115">
        <v>15700</v>
      </c>
      <c r="D44" s="116">
        <f t="shared" ref="D44:D48" si="3">B44/C44*100</f>
        <v>121.02</v>
      </c>
    </row>
    <row r="45" ht="18" customHeight="1" spans="1:4">
      <c r="A45" s="43" t="s">
        <v>734</v>
      </c>
      <c r="B45" s="115"/>
      <c r="C45" s="115"/>
      <c r="D45" s="116"/>
    </row>
    <row r="46" ht="18" customHeight="1" spans="1:4">
      <c r="A46" s="118" t="s">
        <v>735</v>
      </c>
      <c r="B46" s="115">
        <v>19000</v>
      </c>
      <c r="C46" s="115">
        <v>15700</v>
      </c>
      <c r="D46" s="116">
        <f>B46/C46*100</f>
        <v>121.02</v>
      </c>
    </row>
    <row r="47" ht="18" customHeight="1" spans="1:4">
      <c r="A47" s="43" t="s">
        <v>696</v>
      </c>
      <c r="B47" s="115">
        <v>150</v>
      </c>
      <c r="C47" s="115">
        <v>150</v>
      </c>
      <c r="D47" s="116">
        <f t="shared" si="3"/>
        <v>100</v>
      </c>
    </row>
    <row r="48" ht="18" customHeight="1" spans="1:4">
      <c r="A48" s="119" t="s">
        <v>736</v>
      </c>
      <c r="B48" s="115">
        <v>150</v>
      </c>
      <c r="C48" s="115">
        <v>150</v>
      </c>
      <c r="D48" s="116">
        <f t="shared" si="3"/>
        <v>100</v>
      </c>
    </row>
    <row r="49" ht="18" customHeight="1" spans="1:4">
      <c r="A49" s="43" t="s">
        <v>697</v>
      </c>
      <c r="B49" s="43"/>
      <c r="C49" s="43"/>
      <c r="D49" s="116"/>
    </row>
    <row r="50" ht="18" customHeight="1" spans="1:4">
      <c r="A50" s="42" t="s">
        <v>133</v>
      </c>
      <c r="B50" s="43">
        <f>B5+B6+B7+B8+B35+B36+B37+B38+B39+B44+B47+B49</f>
        <v>57262</v>
      </c>
      <c r="C50" s="43">
        <f>C5+C6+C7+C8+C35+C36+C37+C38+C39+C44+C47+C49</f>
        <v>63477</v>
      </c>
      <c r="D50" s="116">
        <f t="shared" ref="D50:D56" si="4">B50/C50*100</f>
        <v>90.21</v>
      </c>
    </row>
    <row r="51" ht="18" customHeight="1" spans="1:4">
      <c r="A51" s="90" t="s">
        <v>134</v>
      </c>
      <c r="B51" s="43">
        <v>3946</v>
      </c>
      <c r="C51" s="43">
        <v>11771</v>
      </c>
      <c r="D51" s="116">
        <f t="shared" si="4"/>
        <v>33.52</v>
      </c>
    </row>
    <row r="52" ht="18" customHeight="1" spans="1:4">
      <c r="A52" s="90" t="s">
        <v>135</v>
      </c>
      <c r="B52" s="43">
        <v>38794</v>
      </c>
      <c r="C52" s="43">
        <v>55044</v>
      </c>
      <c r="D52" s="116">
        <f t="shared" si="4"/>
        <v>70.48</v>
      </c>
    </row>
    <row r="53" ht="18" customHeight="1" spans="1:4">
      <c r="A53" s="99" t="s">
        <v>698</v>
      </c>
      <c r="B53" s="43"/>
      <c r="C53" s="43"/>
      <c r="D53" s="116"/>
    </row>
    <row r="54" ht="18" customHeight="1" spans="1:4">
      <c r="A54" s="99" t="s">
        <v>699</v>
      </c>
      <c r="B54" s="43">
        <v>1794</v>
      </c>
      <c r="C54" s="43"/>
      <c r="D54" s="116"/>
    </row>
    <row r="55" ht="18" customHeight="1" spans="1:4">
      <c r="A55" s="99" t="s">
        <v>567</v>
      </c>
      <c r="B55" s="43">
        <v>37000</v>
      </c>
      <c r="C55" s="43">
        <v>44000</v>
      </c>
      <c r="D55" s="116"/>
    </row>
    <row r="56" ht="18" customHeight="1" spans="1:4">
      <c r="A56" s="99" t="s">
        <v>700</v>
      </c>
      <c r="B56" s="43"/>
      <c r="C56" s="43">
        <v>11044</v>
      </c>
      <c r="D56" s="116"/>
    </row>
    <row r="57" ht="18" customHeight="1" spans="1:4">
      <c r="A57" s="99" t="s">
        <v>701</v>
      </c>
      <c r="B57" s="110"/>
      <c r="C57" s="110"/>
      <c r="D57" s="116"/>
    </row>
    <row r="58" ht="18" customHeight="1" spans="1:4">
      <c r="A58" s="42" t="s">
        <v>147</v>
      </c>
      <c r="B58" s="110">
        <f>B50+B51+B52</f>
        <v>100002</v>
      </c>
      <c r="C58" s="110">
        <f>C50+C51+C52</f>
        <v>130292</v>
      </c>
      <c r="D58" s="116">
        <f>B58/C58*100</f>
        <v>76.75</v>
      </c>
    </row>
    <row r="59" ht="9.75" customHeight="1"/>
    <row r="60" spans="1:4">
      <c r="A60" s="83" t="s">
        <v>737</v>
      </c>
      <c r="B60" s="83"/>
      <c r="C60" s="83"/>
      <c r="D60" s="83"/>
    </row>
  </sheetData>
  <mergeCells count="2">
    <mergeCell ref="A2:D2"/>
    <mergeCell ref="A60:D60"/>
  </mergeCells>
  <pageMargins left="0.707638888888889" right="0.707638888888889" top="0.747916666666667" bottom="0.747916666666667" header="0.313888888888889" footer="0.313888888888889"/>
  <pageSetup paperSize="9" scale="87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8"/>
  <sheetViews>
    <sheetView workbookViewId="0">
      <selection activeCell="A2" sqref="A2:L2"/>
    </sheetView>
  </sheetViews>
  <sheetFormatPr defaultColWidth="9" defaultRowHeight="14.25"/>
  <cols>
    <col min="1" max="1" width="15.625" customWidth="1"/>
    <col min="2" max="3" width="8.625" customWidth="1"/>
    <col min="4" max="12" width="8" customWidth="1"/>
  </cols>
  <sheetData>
    <row r="1" ht="18.6" customHeight="1" spans="1:2">
      <c r="A1" s="71" t="s">
        <v>738</v>
      </c>
      <c r="B1" s="71"/>
    </row>
    <row r="2" ht="22.5" spans="1:12">
      <c r="A2" s="73" t="s">
        <v>739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19.5" customHeight="1" spans="1:12">
      <c r="A3" s="75"/>
      <c r="B3" s="75"/>
      <c r="C3" s="75"/>
      <c r="D3" s="75"/>
      <c r="E3" s="75"/>
      <c r="F3" s="75"/>
      <c r="G3" s="75"/>
      <c r="H3" s="75"/>
      <c r="I3" s="75"/>
      <c r="K3" s="84"/>
      <c r="L3" s="76" t="s">
        <v>579</v>
      </c>
    </row>
    <row r="4" ht="56.25" customHeight="1" spans="1:12">
      <c r="A4" s="77" t="s">
        <v>646</v>
      </c>
      <c r="B4" s="78" t="s">
        <v>647</v>
      </c>
      <c r="C4" s="106" t="s">
        <v>740</v>
      </c>
      <c r="D4" s="106" t="s">
        <v>741</v>
      </c>
      <c r="E4" s="106" t="s">
        <v>742</v>
      </c>
      <c r="F4" s="106" t="s">
        <v>743</v>
      </c>
      <c r="G4" s="106" t="s">
        <v>744</v>
      </c>
      <c r="H4" s="106" t="s">
        <v>745</v>
      </c>
      <c r="I4" s="106" t="s">
        <v>746</v>
      </c>
      <c r="J4" s="106" t="s">
        <v>747</v>
      </c>
      <c r="K4" s="106" t="s">
        <v>748</v>
      </c>
      <c r="L4" s="106" t="s">
        <v>454</v>
      </c>
    </row>
    <row r="5" ht="24" customHeight="1" spans="1:12">
      <c r="A5" s="107" t="s">
        <v>651</v>
      </c>
      <c r="B5" s="78"/>
      <c r="C5" s="42"/>
      <c r="D5" s="42"/>
      <c r="E5" s="43"/>
      <c r="F5" s="43"/>
      <c r="G5" s="43"/>
      <c r="H5" s="43"/>
      <c r="I5" s="43"/>
      <c r="J5" s="43"/>
      <c r="K5" s="43"/>
      <c r="L5" s="43"/>
    </row>
    <row r="6" ht="24" customHeight="1" spans="1:12">
      <c r="A6" s="107" t="s">
        <v>651</v>
      </c>
      <c r="B6" s="78"/>
      <c r="C6" s="42"/>
      <c r="D6" s="42"/>
      <c r="E6" s="43"/>
      <c r="F6" s="43"/>
      <c r="G6" s="43"/>
      <c r="H6" s="43"/>
      <c r="I6" s="43"/>
      <c r="J6" s="43"/>
      <c r="K6" s="43"/>
      <c r="L6" s="43"/>
    </row>
    <row r="7" ht="24" customHeight="1" spans="1:12">
      <c r="A7" s="107" t="s">
        <v>651</v>
      </c>
      <c r="B7" s="78"/>
      <c r="C7" s="42"/>
      <c r="D7" s="42"/>
      <c r="E7" s="43"/>
      <c r="F7" s="43"/>
      <c r="G7" s="43"/>
      <c r="H7" s="43"/>
      <c r="I7" s="43"/>
      <c r="J7" s="43"/>
      <c r="K7" s="43"/>
      <c r="L7" s="43"/>
    </row>
    <row r="8" ht="24" customHeight="1" spans="1:12">
      <c r="A8" s="107" t="s">
        <v>651</v>
      </c>
      <c r="B8" s="78"/>
      <c r="C8" s="42"/>
      <c r="D8" s="42"/>
      <c r="E8" s="43"/>
      <c r="F8" s="43"/>
      <c r="G8" s="43"/>
      <c r="H8" s="43"/>
      <c r="I8" s="43"/>
      <c r="J8" s="43"/>
      <c r="K8" s="43"/>
      <c r="L8" s="43"/>
    </row>
    <row r="9" ht="24" customHeight="1" spans="1:12">
      <c r="A9" s="107" t="s">
        <v>651</v>
      </c>
      <c r="B9" s="78"/>
      <c r="C9" s="42"/>
      <c r="D9" s="42"/>
      <c r="E9" s="43"/>
      <c r="F9" s="43"/>
      <c r="G9" s="43"/>
      <c r="H9" s="43"/>
      <c r="I9" s="43"/>
      <c r="J9" s="43"/>
      <c r="K9" s="43"/>
      <c r="L9" s="43"/>
    </row>
    <row r="10" ht="24" customHeight="1" spans="1:12">
      <c r="A10" s="107" t="s">
        <v>651</v>
      </c>
      <c r="B10" s="78"/>
      <c r="C10" s="42"/>
      <c r="D10" s="42"/>
      <c r="E10" s="43"/>
      <c r="F10" s="43"/>
      <c r="G10" s="43"/>
      <c r="H10" s="43"/>
      <c r="I10" s="43"/>
      <c r="J10" s="43"/>
      <c r="K10" s="43"/>
      <c r="L10" s="43"/>
    </row>
    <row r="11" ht="24" customHeight="1" spans="1:12">
      <c r="A11" s="107" t="s">
        <v>651</v>
      </c>
      <c r="B11" s="78"/>
      <c r="C11" s="42"/>
      <c r="D11" s="42"/>
      <c r="E11" s="43"/>
      <c r="F11" s="43"/>
      <c r="G11" s="43"/>
      <c r="H11" s="43"/>
      <c r="I11" s="43"/>
      <c r="J11" s="43"/>
      <c r="K11" s="43"/>
      <c r="L11" s="43"/>
    </row>
    <row r="12" ht="24" customHeight="1" spans="1:12">
      <c r="A12" s="107" t="s">
        <v>651</v>
      </c>
      <c r="B12" s="78"/>
      <c r="C12" s="42"/>
      <c r="D12" s="42"/>
      <c r="E12" s="43"/>
      <c r="F12" s="43"/>
      <c r="G12" s="43"/>
      <c r="H12" s="43"/>
      <c r="I12" s="43"/>
      <c r="J12" s="43"/>
      <c r="K12" s="43"/>
      <c r="L12" s="43"/>
    </row>
    <row r="13" ht="24" customHeight="1" spans="1:12">
      <c r="A13" s="107" t="s">
        <v>651</v>
      </c>
      <c r="B13" s="78"/>
      <c r="C13" s="42"/>
      <c r="D13" s="42"/>
      <c r="E13" s="43"/>
      <c r="F13" s="43"/>
      <c r="G13" s="43"/>
      <c r="H13" s="43"/>
      <c r="I13" s="113"/>
      <c r="J13" s="43"/>
      <c r="K13" s="43"/>
      <c r="L13" s="43"/>
    </row>
    <row r="14" ht="24" customHeight="1" spans="1:12">
      <c r="A14" s="107" t="s">
        <v>651</v>
      </c>
      <c r="B14" s="78"/>
      <c r="C14" s="42"/>
      <c r="D14" s="42"/>
      <c r="E14" s="43"/>
      <c r="F14" s="43"/>
      <c r="G14" s="43"/>
      <c r="H14" s="43"/>
      <c r="I14" s="43"/>
      <c r="J14" s="43"/>
      <c r="K14" s="43"/>
      <c r="L14" s="43"/>
    </row>
    <row r="15" ht="24" customHeight="1" spans="1:12">
      <c r="A15" s="108" t="s">
        <v>652</v>
      </c>
      <c r="B15" s="109"/>
      <c r="C15" s="82"/>
      <c r="D15" s="82"/>
      <c r="E15" s="110"/>
      <c r="F15" s="110"/>
      <c r="G15" s="110"/>
      <c r="H15" s="110"/>
      <c r="I15" s="110"/>
      <c r="J15" s="110"/>
      <c r="K15" s="110"/>
      <c r="L15" s="110"/>
    </row>
    <row r="16" ht="24" customHeight="1" spans="1:12">
      <c r="A16" s="111" t="s">
        <v>517</v>
      </c>
      <c r="B16" s="112"/>
      <c r="C16" s="42"/>
      <c r="D16" s="42"/>
      <c r="E16" s="90"/>
      <c r="F16" s="90"/>
      <c r="G16" s="90"/>
      <c r="H16" s="90"/>
      <c r="I16" s="90"/>
      <c r="J16" s="90"/>
      <c r="K16" s="90"/>
      <c r="L16" s="90"/>
    </row>
    <row r="18" ht="33.75" customHeight="1" spans="1:12">
      <c r="A18" s="83" t="s">
        <v>643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</sheetData>
  <mergeCells count="2">
    <mergeCell ref="A2:L2"/>
    <mergeCell ref="A18:L18"/>
  </mergeCells>
  <pageMargins left="0.707638888888889" right="0.707638888888889" top="0.747916666666667" bottom="0.747916666666667" header="0.313888888888889" footer="0.313888888888889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workbookViewId="0">
      <selection activeCell="A6" sqref="A6"/>
    </sheetView>
  </sheetViews>
  <sheetFormatPr defaultColWidth="9" defaultRowHeight="14.25" outlineLevelCol="3"/>
  <cols>
    <col min="1" max="1" width="37.375" customWidth="1"/>
    <col min="2" max="3" width="14.375" customWidth="1"/>
    <col min="4" max="4" width="16.125" customWidth="1"/>
  </cols>
  <sheetData>
    <row r="1" ht="18.6" customHeight="1" spans="1:1">
      <c r="A1" s="71" t="s">
        <v>749</v>
      </c>
    </row>
    <row r="2" ht="27" customHeight="1" spans="1:4">
      <c r="A2" s="73" t="s">
        <v>750</v>
      </c>
      <c r="B2" s="73"/>
      <c r="C2" s="73"/>
      <c r="D2" s="73"/>
    </row>
    <row r="3" ht="20.25" customHeight="1" spans="1:4">
      <c r="A3" s="85"/>
      <c r="B3" s="86"/>
      <c r="C3" s="86"/>
      <c r="D3" s="103" t="s">
        <v>579</v>
      </c>
    </row>
    <row r="4" ht="49.9" customHeight="1" spans="1:4">
      <c r="A4" s="87" t="s">
        <v>61</v>
      </c>
      <c r="B4" s="87" t="s">
        <v>62</v>
      </c>
      <c r="C4" s="88" t="s">
        <v>63</v>
      </c>
      <c r="D4" s="88" t="s">
        <v>64</v>
      </c>
    </row>
    <row r="5" ht="30.6" customHeight="1" spans="1:4">
      <c r="A5" s="43" t="s">
        <v>751</v>
      </c>
      <c r="B5" s="43">
        <v>500</v>
      </c>
      <c r="C5" s="43">
        <v>500</v>
      </c>
      <c r="D5" s="97">
        <f>B5/C5*100</f>
        <v>100</v>
      </c>
    </row>
    <row r="6" ht="30.6" customHeight="1" spans="1:4">
      <c r="A6" s="43" t="s">
        <v>752</v>
      </c>
      <c r="B6" s="43"/>
      <c r="C6" s="43"/>
      <c r="D6" s="43"/>
    </row>
    <row r="7" ht="30.6" customHeight="1" spans="1:4">
      <c r="A7" s="43" t="s">
        <v>753</v>
      </c>
      <c r="B7" s="43"/>
      <c r="C7" s="43"/>
      <c r="D7" s="43"/>
    </row>
    <row r="8" ht="30.6" customHeight="1" spans="1:4">
      <c r="A8" s="43" t="s">
        <v>754</v>
      </c>
      <c r="B8" s="43"/>
      <c r="C8" s="43"/>
      <c r="D8" s="43"/>
    </row>
    <row r="9" ht="30.6" customHeight="1" spans="1:4">
      <c r="A9" s="43" t="s">
        <v>755</v>
      </c>
      <c r="B9" s="43"/>
      <c r="C9" s="43"/>
      <c r="D9" s="43"/>
    </row>
    <row r="10" ht="30.6" customHeight="1" spans="1:4">
      <c r="A10" s="42" t="s">
        <v>92</v>
      </c>
      <c r="B10" s="43">
        <v>500</v>
      </c>
      <c r="C10" s="43">
        <v>500</v>
      </c>
      <c r="D10" s="97">
        <f>B10/C10*100</f>
        <v>100</v>
      </c>
    </row>
    <row r="11" ht="30.6" customHeight="1" spans="1:4">
      <c r="A11" s="43" t="s">
        <v>756</v>
      </c>
      <c r="B11" s="104"/>
      <c r="C11" s="104"/>
      <c r="D11" s="104"/>
    </row>
    <row r="12" ht="30.6" customHeight="1" spans="1:4">
      <c r="A12" s="100" t="s">
        <v>757</v>
      </c>
      <c r="B12" s="104"/>
      <c r="C12" s="104"/>
      <c r="D12" s="104"/>
    </row>
    <row r="13" ht="30.6" customHeight="1" spans="1:4">
      <c r="A13" s="100" t="s">
        <v>758</v>
      </c>
      <c r="B13" s="104"/>
      <c r="C13" s="104">
        <v>9</v>
      </c>
      <c r="D13" s="104"/>
    </row>
    <row r="14" ht="30.6" customHeight="1" spans="1:4">
      <c r="A14" s="105" t="s">
        <v>105</v>
      </c>
      <c r="B14" s="104">
        <v>500</v>
      </c>
      <c r="C14" s="104">
        <v>509</v>
      </c>
      <c r="D14" s="97">
        <f>B14/C14*100</f>
        <v>98.23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workbookViewId="0">
      <selection activeCell="B4" sqref="B4"/>
    </sheetView>
  </sheetViews>
  <sheetFormatPr defaultColWidth="9" defaultRowHeight="14.25" outlineLevelCol="3"/>
  <cols>
    <col min="1" max="1" width="34.625" customWidth="1"/>
    <col min="2" max="2" width="14.5" customWidth="1"/>
    <col min="3" max="3" width="14.25" customWidth="1"/>
    <col min="4" max="4" width="16.25" customWidth="1"/>
  </cols>
  <sheetData>
    <row r="1" ht="23.45" customHeight="1" spans="1:1">
      <c r="A1" s="71" t="s">
        <v>759</v>
      </c>
    </row>
    <row r="2" ht="22.5" spans="1:4">
      <c r="A2" s="73" t="s">
        <v>760</v>
      </c>
      <c r="B2" s="73"/>
      <c r="C2" s="73"/>
      <c r="D2" s="73"/>
    </row>
    <row r="3" ht="23.25" customHeight="1" spans="1:4">
      <c r="A3" s="85"/>
      <c r="B3" s="86"/>
      <c r="C3" s="86"/>
      <c r="D3" s="76" t="s">
        <v>579</v>
      </c>
    </row>
    <row r="4" ht="50.45" customHeight="1" spans="1:4">
      <c r="A4" s="87" t="s">
        <v>61</v>
      </c>
      <c r="B4" s="87" t="s">
        <v>62</v>
      </c>
      <c r="C4" s="88" t="s">
        <v>63</v>
      </c>
      <c r="D4" s="88" t="s">
        <v>64</v>
      </c>
    </row>
    <row r="5" ht="31.35" customHeight="1" spans="1:4">
      <c r="A5" s="43" t="s">
        <v>761</v>
      </c>
      <c r="B5" s="101"/>
      <c r="C5" s="102"/>
      <c r="D5" s="102"/>
    </row>
    <row r="6" ht="31.15" customHeight="1" spans="1:4">
      <c r="A6" s="43" t="s">
        <v>762</v>
      </c>
      <c r="B6" s="43"/>
      <c r="C6" s="43"/>
      <c r="D6" s="43"/>
    </row>
    <row r="7" ht="31.15" customHeight="1" spans="1:4">
      <c r="A7" s="43" t="s">
        <v>763</v>
      </c>
      <c r="B7" s="43"/>
      <c r="C7" s="43"/>
      <c r="D7" s="43"/>
    </row>
    <row r="8" ht="31.15" customHeight="1" spans="1:4">
      <c r="A8" s="43" t="s">
        <v>764</v>
      </c>
      <c r="B8" s="43"/>
      <c r="C8" s="43"/>
      <c r="D8" s="43"/>
    </row>
    <row r="9" ht="31.15" customHeight="1" spans="1:4">
      <c r="A9" s="43" t="s">
        <v>765</v>
      </c>
      <c r="B9" s="43"/>
      <c r="C9" s="43"/>
      <c r="D9" s="43"/>
    </row>
    <row r="10" ht="31.15" customHeight="1" spans="1:4">
      <c r="A10" s="42" t="s">
        <v>133</v>
      </c>
      <c r="B10" s="43"/>
      <c r="C10" s="43"/>
      <c r="D10" s="43"/>
    </row>
    <row r="11" ht="31.15" customHeight="1" spans="1:4">
      <c r="A11" s="43" t="s">
        <v>766</v>
      </c>
      <c r="B11" s="43">
        <v>500</v>
      </c>
      <c r="C11" s="43">
        <v>509</v>
      </c>
      <c r="D11" s="97">
        <f t="shared" ref="D11:D15" si="0">B11/C11*100</f>
        <v>98.23</v>
      </c>
    </row>
    <row r="12" ht="31.15" customHeight="1" spans="1:4">
      <c r="A12" s="43" t="s">
        <v>767</v>
      </c>
      <c r="B12" s="43"/>
      <c r="C12" s="43"/>
      <c r="D12" s="43"/>
    </row>
    <row r="13" ht="31.15" customHeight="1" spans="1:4">
      <c r="A13" s="43" t="s">
        <v>768</v>
      </c>
      <c r="B13" s="43">
        <v>500</v>
      </c>
      <c r="C13" s="43">
        <v>500</v>
      </c>
      <c r="D13" s="97">
        <f t="shared" si="0"/>
        <v>100</v>
      </c>
    </row>
    <row r="14" ht="31.15" customHeight="1" spans="1:4">
      <c r="A14" s="43" t="s">
        <v>769</v>
      </c>
      <c r="B14" s="43"/>
      <c r="C14" s="43">
        <v>9</v>
      </c>
      <c r="D14" s="43"/>
    </row>
    <row r="15" ht="31.15" customHeight="1" spans="1:4">
      <c r="A15" s="42" t="s">
        <v>147</v>
      </c>
      <c r="B15" s="43">
        <v>500</v>
      </c>
      <c r="C15" s="43">
        <v>509</v>
      </c>
      <c r="D15" s="97">
        <f t="shared" si="0"/>
        <v>98.23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9"/>
  <sheetViews>
    <sheetView workbookViewId="0">
      <selection activeCell="B16" sqref="B16"/>
    </sheetView>
  </sheetViews>
  <sheetFormatPr defaultColWidth="9" defaultRowHeight="14.25" outlineLevelCol="3"/>
  <cols>
    <col min="1" max="1" width="45.75" customWidth="1"/>
    <col min="2" max="2" width="15" customWidth="1"/>
    <col min="3" max="3" width="14" customWidth="1"/>
    <col min="4" max="4" width="16.75" customWidth="1"/>
  </cols>
  <sheetData>
    <row r="1" ht="15.75" customHeight="1" spans="1:1">
      <c r="A1" s="71" t="s">
        <v>770</v>
      </c>
    </row>
    <row r="2" ht="27" customHeight="1" spans="1:4">
      <c r="A2" s="73" t="s">
        <v>771</v>
      </c>
      <c r="B2" s="73"/>
      <c r="C2" s="73"/>
      <c r="D2" s="73"/>
    </row>
    <row r="3" ht="20.25" customHeight="1" spans="1:4">
      <c r="A3" s="85"/>
      <c r="B3" s="86"/>
      <c r="C3" s="86"/>
      <c r="D3" s="76" t="s">
        <v>579</v>
      </c>
    </row>
    <row r="4" ht="48.6" customHeight="1" spans="1:4">
      <c r="A4" s="87" t="s">
        <v>61</v>
      </c>
      <c r="B4" s="87" t="s">
        <v>62</v>
      </c>
      <c r="C4" s="88" t="s">
        <v>63</v>
      </c>
      <c r="D4" s="88" t="s">
        <v>64</v>
      </c>
    </row>
    <row r="5" ht="23.45" customHeight="1" spans="1:4">
      <c r="A5" s="43" t="s">
        <v>751</v>
      </c>
      <c r="B5" s="43">
        <v>500</v>
      </c>
      <c r="C5" s="43">
        <v>500</v>
      </c>
      <c r="D5" s="97">
        <f>B5/C5*100</f>
        <v>100</v>
      </c>
    </row>
    <row r="6" ht="23.45" customHeight="1" spans="1:4">
      <c r="A6" s="98" t="s">
        <v>772</v>
      </c>
      <c r="B6" s="43">
        <v>500</v>
      </c>
      <c r="C6" s="43">
        <v>500</v>
      </c>
      <c r="D6" s="97">
        <f>B6/C6*100</f>
        <v>100</v>
      </c>
    </row>
    <row r="7" ht="23.45" customHeight="1" spans="1:4">
      <c r="A7" s="43" t="s">
        <v>752</v>
      </c>
      <c r="B7" s="43"/>
      <c r="C7" s="43"/>
      <c r="D7" s="43"/>
    </row>
    <row r="8" ht="23.45" customHeight="1" spans="1:4">
      <c r="A8" s="98" t="s">
        <v>773</v>
      </c>
      <c r="B8" s="43"/>
      <c r="C8" s="43"/>
      <c r="D8" s="43"/>
    </row>
    <row r="9" ht="23.45" customHeight="1" spans="1:4">
      <c r="A9" s="99" t="s">
        <v>774</v>
      </c>
      <c r="B9" s="43"/>
      <c r="C9" s="43"/>
      <c r="D9" s="43"/>
    </row>
    <row r="10" ht="23.45" customHeight="1" spans="1:4">
      <c r="A10" s="99" t="s">
        <v>775</v>
      </c>
      <c r="B10" s="43"/>
      <c r="C10" s="43"/>
      <c r="D10" s="43"/>
    </row>
    <row r="11" ht="23.45" customHeight="1" spans="1:4">
      <c r="A11" s="99" t="s">
        <v>776</v>
      </c>
      <c r="B11" s="43"/>
      <c r="C11" s="43"/>
      <c r="D11" s="43"/>
    </row>
    <row r="12" ht="23.45" customHeight="1" spans="1:4">
      <c r="A12" s="43" t="s">
        <v>753</v>
      </c>
      <c r="B12" s="43"/>
      <c r="C12" s="43"/>
      <c r="D12" s="43"/>
    </row>
    <row r="13" ht="23.45" customHeight="1" spans="1:4">
      <c r="A13" s="43" t="s">
        <v>754</v>
      </c>
      <c r="B13" s="43"/>
      <c r="C13" s="43"/>
      <c r="D13" s="43"/>
    </row>
    <row r="14" ht="23.45" customHeight="1" spans="1:4">
      <c r="A14" s="43" t="s">
        <v>755</v>
      </c>
      <c r="B14" s="43"/>
      <c r="C14" s="43"/>
      <c r="D14" s="43"/>
    </row>
    <row r="15" ht="23.45" customHeight="1" spans="1:4">
      <c r="A15" s="42" t="s">
        <v>92</v>
      </c>
      <c r="B15" s="43">
        <v>500</v>
      </c>
      <c r="C15" s="43">
        <v>500</v>
      </c>
      <c r="D15" s="97">
        <f>B15/C15*100</f>
        <v>100</v>
      </c>
    </row>
    <row r="16" ht="23.45" customHeight="1" spans="1:4">
      <c r="A16" s="43" t="s">
        <v>756</v>
      </c>
      <c r="B16" s="43">
        <v>500</v>
      </c>
      <c r="C16" s="43">
        <v>500</v>
      </c>
      <c r="D16" s="43"/>
    </row>
    <row r="17" ht="23.45" customHeight="1" spans="1:4">
      <c r="A17" s="100" t="s">
        <v>757</v>
      </c>
      <c r="B17" s="43"/>
      <c r="C17" s="43"/>
      <c r="D17" s="43"/>
    </row>
    <row r="18" ht="23.45" customHeight="1" spans="1:4">
      <c r="A18" s="100" t="s">
        <v>758</v>
      </c>
      <c r="B18" s="43"/>
      <c r="C18" s="43">
        <v>9</v>
      </c>
      <c r="D18" s="43"/>
    </row>
    <row r="19" ht="23.45" customHeight="1" spans="1:4">
      <c r="A19" s="42" t="s">
        <v>105</v>
      </c>
      <c r="B19" s="43">
        <v>500</v>
      </c>
      <c r="C19" s="43">
        <v>509</v>
      </c>
      <c r="D19" s="97">
        <f>B19/C19*100</f>
        <v>98.23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1"/>
  <sheetViews>
    <sheetView zoomScale="110" zoomScaleNormal="110" topLeftCell="A11" workbookViewId="0">
      <selection activeCell="C5" sqref="C5:C10"/>
    </sheetView>
  </sheetViews>
  <sheetFormatPr defaultColWidth="9" defaultRowHeight="14.25" outlineLevelCol="6"/>
  <cols>
    <col min="1" max="1" width="35.25" customWidth="1"/>
    <col min="2" max="2" width="14.125" customWidth="1"/>
    <col min="3" max="3" width="14" customWidth="1"/>
    <col min="4" max="4" width="15.125" customWidth="1"/>
  </cols>
  <sheetData>
    <row r="1" ht="18" customHeight="1" spans="1:2">
      <c r="A1" s="198" t="s">
        <v>58</v>
      </c>
      <c r="B1" s="199"/>
    </row>
    <row r="2" ht="22.5" spans="1:4">
      <c r="A2" s="225" t="s">
        <v>59</v>
      </c>
      <c r="B2" s="225"/>
      <c r="C2" s="225"/>
      <c r="D2" s="225"/>
    </row>
    <row r="3" ht="20.25" customHeight="1" spans="1:4">
      <c r="A3" s="201"/>
      <c r="B3" s="199"/>
      <c r="D3" s="187" t="s">
        <v>60</v>
      </c>
    </row>
    <row r="4" ht="44.45" customHeight="1" spans="1:4">
      <c r="A4" s="202" t="s">
        <v>61</v>
      </c>
      <c r="B4" s="120" t="s">
        <v>62</v>
      </c>
      <c r="C4" s="88" t="s">
        <v>63</v>
      </c>
      <c r="D4" s="88" t="s">
        <v>64</v>
      </c>
    </row>
    <row r="5" spans="1:4">
      <c r="A5" s="226" t="s">
        <v>65</v>
      </c>
      <c r="B5" s="227">
        <f>SUM(B6:B21)</f>
        <v>88500</v>
      </c>
      <c r="C5" s="227">
        <f>SUM(C6:C22)</f>
        <v>85000</v>
      </c>
      <c r="D5" s="228">
        <f>B5/C5*100</f>
        <v>104.12</v>
      </c>
    </row>
    <row r="6" spans="1:4">
      <c r="A6" s="229" t="s">
        <v>66</v>
      </c>
      <c r="B6" s="230">
        <v>33500</v>
      </c>
      <c r="C6" s="227">
        <v>41500</v>
      </c>
      <c r="D6" s="228">
        <f t="shared" ref="D6:D45" si="0">B6/C6*100</f>
        <v>80.72</v>
      </c>
    </row>
    <row r="7" s="224" customFormat="1" spans="1:4">
      <c r="A7" s="231" t="s">
        <v>67</v>
      </c>
      <c r="B7" s="227"/>
      <c r="C7" s="227"/>
      <c r="D7" s="232"/>
    </row>
    <row r="8" spans="1:4">
      <c r="A8" s="229" t="s">
        <v>68</v>
      </c>
      <c r="B8" s="227">
        <v>10400</v>
      </c>
      <c r="C8" s="227">
        <v>14000</v>
      </c>
      <c r="D8" s="228">
        <f t="shared" si="0"/>
        <v>74.29</v>
      </c>
    </row>
    <row r="9" s="224" customFormat="1" spans="1:7">
      <c r="A9" s="231" t="s">
        <v>69</v>
      </c>
      <c r="B9" s="227"/>
      <c r="C9" s="227"/>
      <c r="D9" s="232"/>
      <c r="G9" s="233"/>
    </row>
    <row r="10" spans="1:4">
      <c r="A10" s="229" t="s">
        <v>70</v>
      </c>
      <c r="B10" s="227">
        <v>3200</v>
      </c>
      <c r="C10" s="227">
        <v>3000</v>
      </c>
      <c r="D10" s="228">
        <f t="shared" si="0"/>
        <v>106.67</v>
      </c>
    </row>
    <row r="11" spans="1:4">
      <c r="A11" s="229" t="s">
        <v>71</v>
      </c>
      <c r="B11" s="227">
        <v>400</v>
      </c>
      <c r="C11" s="227">
        <v>300</v>
      </c>
      <c r="D11" s="228"/>
    </row>
    <row r="12" spans="1:4">
      <c r="A12" s="229" t="s">
        <v>72</v>
      </c>
      <c r="B12" s="227">
        <v>4800</v>
      </c>
      <c r="C12" s="227">
        <v>2000</v>
      </c>
      <c r="D12" s="228">
        <f t="shared" si="0"/>
        <v>240</v>
      </c>
    </row>
    <row r="13" spans="1:4">
      <c r="A13" s="229" t="s">
        <v>73</v>
      </c>
      <c r="B13" s="227">
        <v>13000</v>
      </c>
      <c r="C13" s="227">
        <v>10000</v>
      </c>
      <c r="D13" s="228">
        <f t="shared" si="0"/>
        <v>130</v>
      </c>
    </row>
    <row r="14" spans="1:4">
      <c r="A14" s="229" t="s">
        <v>74</v>
      </c>
      <c r="B14" s="227">
        <v>6000</v>
      </c>
      <c r="C14" s="227">
        <v>5500</v>
      </c>
      <c r="D14" s="228">
        <f t="shared" si="0"/>
        <v>109.09</v>
      </c>
    </row>
    <row r="15" spans="1:4">
      <c r="A15" s="229" t="s">
        <v>75</v>
      </c>
      <c r="B15" s="227">
        <v>5000</v>
      </c>
      <c r="C15" s="227">
        <v>1000</v>
      </c>
      <c r="D15" s="228">
        <f t="shared" si="0"/>
        <v>500</v>
      </c>
    </row>
    <row r="16" spans="1:4">
      <c r="A16" s="229" t="s">
        <v>76</v>
      </c>
      <c r="B16" s="227">
        <v>4300</v>
      </c>
      <c r="C16" s="227">
        <v>1000</v>
      </c>
      <c r="D16" s="228">
        <f t="shared" si="0"/>
        <v>430</v>
      </c>
    </row>
    <row r="17" spans="1:4">
      <c r="A17" s="229" t="s">
        <v>77</v>
      </c>
      <c r="B17" s="227">
        <v>1200</v>
      </c>
      <c r="C17" s="227">
        <v>800</v>
      </c>
      <c r="D17" s="228">
        <f t="shared" si="0"/>
        <v>150</v>
      </c>
    </row>
    <row r="18" spans="1:4">
      <c r="A18" s="229" t="s">
        <v>78</v>
      </c>
      <c r="B18" s="227">
        <v>400</v>
      </c>
      <c r="C18" s="227">
        <v>200</v>
      </c>
      <c r="D18" s="228">
        <f t="shared" si="0"/>
        <v>200</v>
      </c>
    </row>
    <row r="19" spans="1:4">
      <c r="A19" s="229" t="s">
        <v>79</v>
      </c>
      <c r="B19" s="227">
        <v>5200</v>
      </c>
      <c r="C19" s="227">
        <v>5000</v>
      </c>
      <c r="D19" s="228">
        <f t="shared" si="0"/>
        <v>104</v>
      </c>
    </row>
    <row r="20" spans="1:4">
      <c r="A20" s="229" t="s">
        <v>80</v>
      </c>
      <c r="B20" s="227"/>
      <c r="C20" s="227"/>
      <c r="D20" s="228"/>
    </row>
    <row r="21" spans="1:4">
      <c r="A21" s="229" t="s">
        <v>81</v>
      </c>
      <c r="B21" s="227">
        <v>1100</v>
      </c>
      <c r="C21" s="227">
        <v>700</v>
      </c>
      <c r="D21" s="228">
        <f t="shared" si="0"/>
        <v>157.14</v>
      </c>
    </row>
    <row r="22" spans="1:4">
      <c r="A22" s="229" t="s">
        <v>82</v>
      </c>
      <c r="B22" s="227"/>
      <c r="C22" s="227"/>
      <c r="D22" s="228"/>
    </row>
    <row r="23" spans="1:4">
      <c r="A23" s="226" t="s">
        <v>83</v>
      </c>
      <c r="B23" s="227">
        <f>SUM(B24:B31)</f>
        <v>80000</v>
      </c>
      <c r="C23" s="227">
        <f>SUM(C24:C31)</f>
        <v>85000</v>
      </c>
      <c r="D23" s="228">
        <f t="shared" si="0"/>
        <v>94.12</v>
      </c>
    </row>
    <row r="24" spans="1:4">
      <c r="A24" s="229" t="s">
        <v>84</v>
      </c>
      <c r="B24" s="227">
        <v>4000</v>
      </c>
      <c r="C24" s="227">
        <v>7600</v>
      </c>
      <c r="D24" s="228">
        <f t="shared" si="0"/>
        <v>52.63</v>
      </c>
    </row>
    <row r="25" spans="1:4">
      <c r="A25" s="229" t="s">
        <v>85</v>
      </c>
      <c r="B25" s="227">
        <v>2000</v>
      </c>
      <c r="C25" s="227">
        <v>2000</v>
      </c>
      <c r="D25" s="228">
        <f t="shared" si="0"/>
        <v>100</v>
      </c>
    </row>
    <row r="26" spans="1:4">
      <c r="A26" s="229" t="s">
        <v>86</v>
      </c>
      <c r="B26" s="227">
        <v>3500</v>
      </c>
      <c r="C26" s="227">
        <v>3500</v>
      </c>
      <c r="D26" s="228">
        <f t="shared" si="0"/>
        <v>100</v>
      </c>
    </row>
    <row r="27" spans="1:4">
      <c r="A27" s="229" t="s">
        <v>87</v>
      </c>
      <c r="B27" s="227"/>
      <c r="C27" s="227"/>
      <c r="D27" s="228"/>
    </row>
    <row r="28" spans="1:4">
      <c r="A28" s="229" t="s">
        <v>88</v>
      </c>
      <c r="B28" s="227">
        <v>69800</v>
      </c>
      <c r="C28" s="227">
        <v>71000</v>
      </c>
      <c r="D28" s="228">
        <f t="shared" si="0"/>
        <v>98.31</v>
      </c>
    </row>
    <row r="29" spans="1:4">
      <c r="A29" s="229" t="s">
        <v>89</v>
      </c>
      <c r="B29" s="227">
        <v>100</v>
      </c>
      <c r="C29" s="227">
        <v>100</v>
      </c>
      <c r="D29" s="228">
        <f t="shared" si="0"/>
        <v>100</v>
      </c>
    </row>
    <row r="30" spans="1:4">
      <c r="A30" s="229" t="s">
        <v>90</v>
      </c>
      <c r="B30" s="227">
        <v>100</v>
      </c>
      <c r="C30" s="227">
        <v>100</v>
      </c>
      <c r="D30" s="228">
        <f t="shared" si="0"/>
        <v>100</v>
      </c>
    </row>
    <row r="31" spans="1:4">
      <c r="A31" s="229" t="s">
        <v>91</v>
      </c>
      <c r="B31" s="227">
        <v>500</v>
      </c>
      <c r="C31" s="227">
        <v>700</v>
      </c>
      <c r="D31" s="228">
        <f t="shared" si="0"/>
        <v>71.43</v>
      </c>
    </row>
    <row r="32" spans="1:4">
      <c r="A32" s="234" t="s">
        <v>92</v>
      </c>
      <c r="B32" s="227">
        <f>B5+B23</f>
        <v>168500</v>
      </c>
      <c r="C32" s="220">
        <f>C5+C23</f>
        <v>170000</v>
      </c>
      <c r="D32" s="228">
        <f t="shared" si="0"/>
        <v>99.12</v>
      </c>
    </row>
    <row r="33" spans="1:4">
      <c r="A33" s="235" t="s">
        <v>93</v>
      </c>
      <c r="B33" s="227"/>
      <c r="C33" s="220"/>
      <c r="D33" s="228"/>
    </row>
    <row r="34" spans="1:4">
      <c r="A34" s="235" t="s">
        <v>94</v>
      </c>
      <c r="B34" s="227"/>
      <c r="C34" s="220">
        <v>190353</v>
      </c>
      <c r="D34" s="228"/>
    </row>
    <row r="35" spans="1:4">
      <c r="A35" s="236" t="s">
        <v>95</v>
      </c>
      <c r="B35" s="227"/>
      <c r="C35" s="220">
        <v>90609</v>
      </c>
      <c r="D35" s="228"/>
    </row>
    <row r="36" spans="1:4">
      <c r="A36" s="237" t="s">
        <v>96</v>
      </c>
      <c r="B36" s="227"/>
      <c r="C36" s="220">
        <v>25890</v>
      </c>
      <c r="D36" s="228"/>
    </row>
    <row r="37" spans="1:4">
      <c r="A37" s="237" t="s">
        <v>97</v>
      </c>
      <c r="B37" s="227"/>
      <c r="C37" s="220">
        <v>61398</v>
      </c>
      <c r="D37" s="228"/>
    </row>
    <row r="38" spans="1:4">
      <c r="A38" s="237" t="s">
        <v>98</v>
      </c>
      <c r="B38" s="227"/>
      <c r="C38" s="220">
        <v>3321</v>
      </c>
      <c r="D38" s="228"/>
    </row>
    <row r="39" spans="1:4">
      <c r="A39" s="238" t="s">
        <v>99</v>
      </c>
      <c r="B39" s="227"/>
      <c r="C39" s="220"/>
      <c r="D39" s="228"/>
    </row>
    <row r="40" spans="1:4">
      <c r="A40" s="239" t="s">
        <v>100</v>
      </c>
      <c r="B40" s="227"/>
      <c r="C40" s="220">
        <v>41812</v>
      </c>
      <c r="D40" s="228"/>
    </row>
    <row r="41" spans="1:4">
      <c r="A41" s="239" t="s">
        <v>101</v>
      </c>
      <c r="B41" s="227"/>
      <c r="C41" s="220">
        <v>44500</v>
      </c>
      <c r="D41" s="228"/>
    </row>
    <row r="42" spans="1:4">
      <c r="A42" s="240" t="s">
        <v>102</v>
      </c>
      <c r="B42" s="227"/>
      <c r="C42" s="220">
        <v>13432</v>
      </c>
      <c r="D42" s="228"/>
    </row>
    <row r="43" s="224" customFormat="1" spans="1:4">
      <c r="A43" s="236" t="s">
        <v>103</v>
      </c>
      <c r="B43" s="227"/>
      <c r="C43" s="241"/>
      <c r="D43" s="232"/>
    </row>
    <row r="44" s="224" customFormat="1" spans="1:4">
      <c r="A44" s="236" t="s">
        <v>104</v>
      </c>
      <c r="B44" s="227"/>
      <c r="C44" s="241"/>
      <c r="D44" s="232"/>
    </row>
    <row r="45" spans="1:4">
      <c r="A45" s="234" t="s">
        <v>105</v>
      </c>
      <c r="B45" s="220">
        <f>B5+B23+B33+B34</f>
        <v>168500</v>
      </c>
      <c r="C45" s="220">
        <f>C5+C23+C33+C34</f>
        <v>360353</v>
      </c>
      <c r="D45" s="228">
        <f t="shared" si="0"/>
        <v>46.76</v>
      </c>
    </row>
    <row r="46" spans="1:2">
      <c r="A46" s="242"/>
      <c r="B46" s="199"/>
    </row>
    <row r="47" spans="1:2">
      <c r="A47" s="242"/>
      <c r="B47" s="199"/>
    </row>
    <row r="48" spans="1:2">
      <c r="A48" s="242"/>
      <c r="B48" s="199"/>
    </row>
    <row r="49" spans="1:2">
      <c r="A49" s="199"/>
      <c r="B49" s="199"/>
    </row>
    <row r="50" spans="1:2">
      <c r="A50" s="199"/>
      <c r="B50" s="199"/>
    </row>
    <row r="51" spans="1:2">
      <c r="A51" s="199"/>
      <c r="B51" s="19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0"/>
  <sheetViews>
    <sheetView workbookViewId="0">
      <selection activeCell="A8" sqref="A8"/>
    </sheetView>
  </sheetViews>
  <sheetFormatPr defaultColWidth="9" defaultRowHeight="14.25" outlineLevelCol="3"/>
  <cols>
    <col min="1" max="1" width="42.125" customWidth="1"/>
    <col min="2" max="2" width="14.375" customWidth="1"/>
    <col min="3" max="3" width="14.5" customWidth="1"/>
    <col min="4" max="4" width="16" customWidth="1"/>
    <col min="5" max="5" width="25.5" customWidth="1"/>
  </cols>
  <sheetData>
    <row r="1" ht="18" customHeight="1" spans="1:1">
      <c r="A1" s="71" t="s">
        <v>777</v>
      </c>
    </row>
    <row r="2" ht="28.5" customHeight="1" spans="1:4">
      <c r="A2" s="73" t="s">
        <v>778</v>
      </c>
      <c r="B2" s="73"/>
      <c r="C2" s="73"/>
      <c r="D2" s="73"/>
    </row>
    <row r="3" ht="20.25" customHeight="1" spans="1:4">
      <c r="A3" s="85"/>
      <c r="B3" s="86"/>
      <c r="C3" s="86"/>
      <c r="D3" s="76" t="s">
        <v>579</v>
      </c>
    </row>
    <row r="4" ht="44.25" customHeight="1" spans="1:4">
      <c r="A4" s="87" t="s">
        <v>61</v>
      </c>
      <c r="B4" s="87" t="s">
        <v>62</v>
      </c>
      <c r="C4" s="88" t="s">
        <v>63</v>
      </c>
      <c r="D4" s="88" t="s">
        <v>64</v>
      </c>
    </row>
    <row r="5" ht="18.6" customHeight="1" spans="1:4">
      <c r="A5" s="89" t="s">
        <v>761</v>
      </c>
      <c r="B5" s="90"/>
      <c r="C5" s="90"/>
      <c r="D5" s="90"/>
    </row>
    <row r="6" ht="18.6" customHeight="1" spans="1:4">
      <c r="A6" s="91" t="s">
        <v>779</v>
      </c>
      <c r="B6" s="43"/>
      <c r="C6" s="43"/>
      <c r="D6" s="43"/>
    </row>
    <row r="7" ht="18.6" customHeight="1" spans="1:4">
      <c r="A7" s="89" t="s">
        <v>762</v>
      </c>
      <c r="B7" s="92"/>
      <c r="C7" s="92"/>
      <c r="D7" s="92"/>
    </row>
    <row r="8" ht="18.6" customHeight="1" spans="1:4">
      <c r="A8" s="93" t="s">
        <v>780</v>
      </c>
      <c r="B8" s="92"/>
      <c r="C8" s="92"/>
      <c r="D8" s="92"/>
    </row>
    <row r="9" ht="18.6" customHeight="1" spans="1:4">
      <c r="A9" s="94" t="s">
        <v>781</v>
      </c>
      <c r="B9" s="92"/>
      <c r="C9" s="92"/>
      <c r="D9" s="92"/>
    </row>
    <row r="10" ht="18.6" customHeight="1" spans="1:4">
      <c r="A10" s="94" t="s">
        <v>782</v>
      </c>
      <c r="B10" s="92"/>
      <c r="C10" s="92"/>
      <c r="D10" s="92"/>
    </row>
    <row r="11" ht="18.6" customHeight="1" spans="1:4">
      <c r="A11" s="94" t="s">
        <v>783</v>
      </c>
      <c r="B11" s="92"/>
      <c r="C11" s="92"/>
      <c r="D11" s="92"/>
    </row>
    <row r="12" ht="18.6" customHeight="1" spans="1:4">
      <c r="A12" s="94" t="s">
        <v>784</v>
      </c>
      <c r="B12" s="92"/>
      <c r="C12" s="92"/>
      <c r="D12" s="92"/>
    </row>
    <row r="13" ht="18.6" customHeight="1" spans="1:4">
      <c r="A13" s="94" t="s">
        <v>785</v>
      </c>
      <c r="B13" s="92"/>
      <c r="C13" s="92"/>
      <c r="D13" s="92"/>
    </row>
    <row r="14" ht="18.6" customHeight="1" spans="1:4">
      <c r="A14" s="94" t="s">
        <v>786</v>
      </c>
      <c r="B14" s="92"/>
      <c r="C14" s="92"/>
      <c r="D14" s="92"/>
    </row>
    <row r="15" ht="18.6" customHeight="1" spans="1:4">
      <c r="A15" s="94" t="s">
        <v>787</v>
      </c>
      <c r="B15" s="92"/>
      <c r="C15" s="92"/>
      <c r="D15" s="92"/>
    </row>
    <row r="16" ht="18.6" customHeight="1" spans="1:4">
      <c r="A16" s="94" t="s">
        <v>788</v>
      </c>
      <c r="B16" s="92"/>
      <c r="C16" s="92"/>
      <c r="D16" s="92"/>
    </row>
    <row r="17" ht="18.6" customHeight="1" spans="1:4">
      <c r="A17" s="89" t="s">
        <v>763</v>
      </c>
      <c r="B17" s="92"/>
      <c r="C17" s="92"/>
      <c r="D17" s="92"/>
    </row>
    <row r="18" ht="18.6" customHeight="1" spans="1:4">
      <c r="A18" s="93" t="s">
        <v>789</v>
      </c>
      <c r="B18" s="92"/>
      <c r="C18" s="92"/>
      <c r="D18" s="92"/>
    </row>
    <row r="19" ht="18.6" customHeight="1" spans="1:4">
      <c r="A19" s="94" t="s">
        <v>790</v>
      </c>
      <c r="B19" s="92"/>
      <c r="C19" s="92"/>
      <c r="D19" s="92"/>
    </row>
    <row r="20" ht="18.6" customHeight="1" spans="1:4">
      <c r="A20" s="94" t="s">
        <v>791</v>
      </c>
      <c r="B20" s="92"/>
      <c r="C20" s="92"/>
      <c r="D20" s="92"/>
    </row>
    <row r="21" ht="18.6" customHeight="1" spans="1:4">
      <c r="A21" s="94" t="s">
        <v>792</v>
      </c>
      <c r="B21" s="92"/>
      <c r="C21" s="92"/>
      <c r="D21" s="92"/>
    </row>
    <row r="22" ht="18.6" customHeight="1" spans="1:4">
      <c r="A22" s="94" t="s">
        <v>793</v>
      </c>
      <c r="B22" s="92"/>
      <c r="C22" s="92"/>
      <c r="D22" s="92"/>
    </row>
    <row r="23" ht="18.6" customHeight="1" spans="1:4">
      <c r="A23" s="94" t="s">
        <v>794</v>
      </c>
      <c r="B23" s="92"/>
      <c r="C23" s="92"/>
      <c r="D23" s="92"/>
    </row>
    <row r="24" ht="18.6" customHeight="1" spans="1:4">
      <c r="A24" s="94" t="s">
        <v>795</v>
      </c>
      <c r="B24" s="92"/>
      <c r="C24" s="92"/>
      <c r="D24" s="92"/>
    </row>
    <row r="25" ht="18.6" customHeight="1" spans="1:4">
      <c r="A25" s="94" t="s">
        <v>796</v>
      </c>
      <c r="B25" s="92"/>
      <c r="C25" s="92"/>
      <c r="D25" s="92"/>
    </row>
    <row r="26" ht="18.6" customHeight="1" spans="1:4">
      <c r="A26" s="89" t="s">
        <v>764</v>
      </c>
      <c r="B26" s="92"/>
      <c r="C26" s="92"/>
      <c r="D26" s="92"/>
    </row>
    <row r="27" ht="18.6" customHeight="1" spans="1:4">
      <c r="A27" s="93" t="s">
        <v>797</v>
      </c>
      <c r="B27" s="92"/>
      <c r="C27" s="92"/>
      <c r="D27" s="92"/>
    </row>
    <row r="28" ht="18.6" customHeight="1" spans="1:4">
      <c r="A28" s="89" t="s">
        <v>798</v>
      </c>
      <c r="B28" s="92"/>
      <c r="C28" s="92"/>
      <c r="D28" s="92"/>
    </row>
    <row r="29" ht="18.6" customHeight="1" spans="1:4">
      <c r="A29" s="93" t="s">
        <v>799</v>
      </c>
      <c r="B29" s="92"/>
      <c r="C29" s="92"/>
      <c r="D29" s="92"/>
    </row>
    <row r="30" ht="18.6" customHeight="1" spans="1:4">
      <c r="A30" s="93" t="s">
        <v>800</v>
      </c>
      <c r="B30" s="92"/>
      <c r="C30" s="92"/>
      <c r="D30" s="92"/>
    </row>
    <row r="31" ht="18.6" customHeight="1" spans="1:4">
      <c r="A31" s="93" t="s">
        <v>801</v>
      </c>
      <c r="B31" s="92"/>
      <c r="C31" s="92"/>
      <c r="D31" s="92"/>
    </row>
    <row r="32" ht="18.6" customHeight="1" spans="1:4">
      <c r="A32" s="89" t="s">
        <v>802</v>
      </c>
      <c r="B32" s="92"/>
      <c r="C32" s="92"/>
      <c r="D32" s="92"/>
    </row>
    <row r="33" ht="18.6" customHeight="1" spans="1:4">
      <c r="A33" s="42" t="s">
        <v>133</v>
      </c>
      <c r="B33" s="95"/>
      <c r="C33" s="95"/>
      <c r="D33" s="95"/>
    </row>
    <row r="34" ht="18.6" customHeight="1" spans="1:4">
      <c r="A34" s="43" t="s">
        <v>803</v>
      </c>
      <c r="B34" s="95"/>
      <c r="C34" s="95"/>
      <c r="D34" s="95"/>
    </row>
    <row r="35" ht="18.6" customHeight="1" spans="1:4">
      <c r="A35" s="43" t="s">
        <v>804</v>
      </c>
      <c r="B35" s="95"/>
      <c r="C35" s="95"/>
      <c r="D35" s="95"/>
    </row>
    <row r="36" ht="18.6" customHeight="1" spans="1:4">
      <c r="A36" s="43" t="s">
        <v>805</v>
      </c>
      <c r="B36" s="95">
        <v>500</v>
      </c>
      <c r="C36" s="95">
        <v>500</v>
      </c>
      <c r="D36" s="96">
        <f>B36/C36*100</f>
        <v>100</v>
      </c>
    </row>
    <row r="37" ht="18.6" customHeight="1" spans="1:4">
      <c r="A37" s="43" t="s">
        <v>806</v>
      </c>
      <c r="B37" s="95"/>
      <c r="C37" s="95">
        <v>9</v>
      </c>
      <c r="D37" s="96"/>
    </row>
    <row r="38" ht="18.6" customHeight="1" spans="1:4">
      <c r="A38" s="42" t="s">
        <v>147</v>
      </c>
      <c r="B38" s="95">
        <v>500</v>
      </c>
      <c r="C38" s="95">
        <v>509</v>
      </c>
      <c r="D38" s="96">
        <f>B38/C38*100</f>
        <v>98.23</v>
      </c>
    </row>
    <row r="40" ht="16.5" customHeight="1" spans="1:4">
      <c r="A40" s="83" t="s">
        <v>737</v>
      </c>
      <c r="B40" s="83"/>
      <c r="C40" s="83"/>
      <c r="D40" s="83"/>
    </row>
  </sheetData>
  <mergeCells count="2">
    <mergeCell ref="A2:D2"/>
    <mergeCell ref="A40:D40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8"/>
  <sheetViews>
    <sheetView workbookViewId="0">
      <selection activeCell="A2" sqref="A2:E2"/>
    </sheetView>
  </sheetViews>
  <sheetFormatPr defaultColWidth="9" defaultRowHeight="14.2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ht="18.6" customHeight="1" spans="1:2">
      <c r="A1" s="71" t="s">
        <v>807</v>
      </c>
      <c r="B1" s="72"/>
    </row>
    <row r="2" ht="22.5" spans="1:11">
      <c r="A2" s="73" t="s">
        <v>808</v>
      </c>
      <c r="B2" s="73"/>
      <c r="C2" s="73"/>
      <c r="D2" s="73"/>
      <c r="E2" s="73"/>
      <c r="F2" s="74"/>
      <c r="G2" s="74"/>
      <c r="H2" s="74"/>
      <c r="I2" s="74"/>
      <c r="J2" s="74"/>
      <c r="K2" s="74"/>
    </row>
    <row r="3" ht="21.75" customHeight="1" spans="1:11">
      <c r="A3" s="75"/>
      <c r="B3" s="75"/>
      <c r="C3" s="75"/>
      <c r="D3" s="75"/>
      <c r="E3" s="76" t="s">
        <v>579</v>
      </c>
      <c r="F3" s="75"/>
      <c r="G3" s="75"/>
      <c r="H3" s="75"/>
      <c r="I3" s="75"/>
      <c r="K3" s="84"/>
    </row>
    <row r="4" ht="24" customHeight="1" spans="1:5">
      <c r="A4" s="77" t="s">
        <v>646</v>
      </c>
      <c r="B4" s="78" t="s">
        <v>647</v>
      </c>
      <c r="C4" s="79" t="s">
        <v>809</v>
      </c>
      <c r="D4" s="79" t="s">
        <v>809</v>
      </c>
      <c r="E4" s="79" t="s">
        <v>810</v>
      </c>
    </row>
    <row r="5" ht="24" customHeight="1" spans="1:5">
      <c r="A5" s="80" t="s">
        <v>651</v>
      </c>
      <c r="B5" s="42"/>
      <c r="C5" s="42"/>
      <c r="D5" s="42"/>
      <c r="E5" s="42"/>
    </row>
    <row r="6" ht="24" customHeight="1" spans="1:5">
      <c r="A6" s="80" t="s">
        <v>651</v>
      </c>
      <c r="B6" s="42"/>
      <c r="C6" s="42"/>
      <c r="D6" s="42"/>
      <c r="E6" s="42"/>
    </row>
    <row r="7" ht="24" customHeight="1" spans="1:5">
      <c r="A7" s="80" t="s">
        <v>651</v>
      </c>
      <c r="B7" s="42"/>
      <c r="C7" s="42"/>
      <c r="D7" s="42"/>
      <c r="E7" s="42"/>
    </row>
    <row r="8" ht="24" customHeight="1" spans="1:5">
      <c r="A8" s="80" t="s">
        <v>651</v>
      </c>
      <c r="B8" s="42"/>
      <c r="C8" s="42"/>
      <c r="D8" s="42"/>
      <c r="E8" s="42"/>
    </row>
    <row r="9" ht="24" customHeight="1" spans="1:5">
      <c r="A9" s="80" t="s">
        <v>651</v>
      </c>
      <c r="B9" s="42"/>
      <c r="C9" s="42"/>
      <c r="D9" s="42"/>
      <c r="E9" s="42"/>
    </row>
    <row r="10" ht="24" customHeight="1" spans="1:5">
      <c r="A10" s="80" t="s">
        <v>651</v>
      </c>
      <c r="B10" s="42"/>
      <c r="C10" s="42"/>
      <c r="D10" s="42"/>
      <c r="E10" s="42"/>
    </row>
    <row r="11" ht="24" customHeight="1" spans="1:5">
      <c r="A11" s="80" t="s">
        <v>651</v>
      </c>
      <c r="B11" s="42"/>
      <c r="C11" s="42"/>
      <c r="D11" s="42"/>
      <c r="E11" s="42"/>
    </row>
    <row r="12" ht="24" customHeight="1" spans="1:5">
      <c r="A12" s="80" t="s">
        <v>651</v>
      </c>
      <c r="B12" s="42"/>
      <c r="C12" s="42"/>
      <c r="D12" s="42"/>
      <c r="E12" s="42"/>
    </row>
    <row r="13" ht="24" customHeight="1" spans="1:5">
      <c r="A13" s="80" t="s">
        <v>651</v>
      </c>
      <c r="B13" s="42"/>
      <c r="C13" s="42"/>
      <c r="D13" s="42"/>
      <c r="E13" s="42"/>
    </row>
    <row r="14" ht="24" customHeight="1" spans="1:5">
      <c r="A14" s="80" t="s">
        <v>651</v>
      </c>
      <c r="B14" s="42"/>
      <c r="C14" s="42"/>
      <c r="D14" s="42"/>
      <c r="E14" s="42"/>
    </row>
    <row r="15" ht="24" customHeight="1" spans="1:5">
      <c r="A15" s="81" t="s">
        <v>652</v>
      </c>
      <c r="B15" s="82"/>
      <c r="C15" s="82"/>
      <c r="D15" s="82"/>
      <c r="E15" s="82"/>
    </row>
    <row r="16" ht="24" customHeight="1" spans="1:5">
      <c r="A16" s="42" t="s">
        <v>517</v>
      </c>
      <c r="B16" s="42"/>
      <c r="C16" s="42"/>
      <c r="D16" s="42"/>
      <c r="E16" s="42"/>
    </row>
    <row r="18" ht="36.75" customHeight="1" spans="1:5">
      <c r="A18" s="83" t="s">
        <v>811</v>
      </c>
      <c r="B18" s="83"/>
      <c r="C18" s="83"/>
      <c r="D18" s="83"/>
      <c r="E18" s="83"/>
    </row>
  </sheetData>
  <mergeCells count="2">
    <mergeCell ref="A2:E2"/>
    <mergeCell ref="A18:E18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2"/>
  <sheetViews>
    <sheetView workbookViewId="0">
      <selection activeCell="C9" sqref="C9"/>
    </sheetView>
  </sheetViews>
  <sheetFormatPr defaultColWidth="8.125" defaultRowHeight="14.25" outlineLevelCol="5"/>
  <cols>
    <col min="1" max="1" width="36.125" style="24" customWidth="1"/>
    <col min="2" max="3" width="15.375" style="24" customWidth="1"/>
    <col min="4" max="4" width="16.625" style="56" customWidth="1"/>
    <col min="5" max="5" width="10.5" style="24" customWidth="1"/>
    <col min="6" max="6" width="9.125" style="24" customWidth="1"/>
    <col min="7" max="13" width="8.125" style="24"/>
    <col min="14" max="14" width="11.5" style="24" customWidth="1"/>
    <col min="15" max="16384" width="8.125" style="24"/>
  </cols>
  <sheetData>
    <row r="1" ht="17.25" customHeight="1" spans="1:1">
      <c r="A1" s="57" t="s">
        <v>812</v>
      </c>
    </row>
    <row r="2" ht="22.5" spans="1:4">
      <c r="A2" s="58" t="s">
        <v>813</v>
      </c>
      <c r="B2" s="58"/>
      <c r="C2" s="58"/>
      <c r="D2" s="58"/>
    </row>
    <row r="3" ht="23.25" customHeight="1" spans="1:4">
      <c r="A3" s="59"/>
      <c r="B3" s="23"/>
      <c r="D3" s="25" t="s">
        <v>579</v>
      </c>
    </row>
    <row r="4" s="53" customFormat="1" ht="44.25" customHeight="1" spans="1:4">
      <c r="A4" s="27" t="s">
        <v>61</v>
      </c>
      <c r="B4" s="27" t="s">
        <v>62</v>
      </c>
      <c r="C4" s="28" t="s">
        <v>63</v>
      </c>
      <c r="D4" s="28" t="s">
        <v>64</v>
      </c>
    </row>
    <row r="5" ht="27" customHeight="1" spans="1:4">
      <c r="A5" s="45" t="s">
        <v>814</v>
      </c>
      <c r="B5" s="61"/>
      <c r="C5" s="61"/>
      <c r="D5" s="62"/>
    </row>
    <row r="6" ht="27" customHeight="1" spans="1:4">
      <c r="A6" s="45" t="s">
        <v>815</v>
      </c>
      <c r="B6" s="68"/>
      <c r="C6" s="68"/>
      <c r="D6" s="69"/>
    </row>
    <row r="7" ht="27" customHeight="1" spans="1:4">
      <c r="A7" s="45" t="s">
        <v>816</v>
      </c>
      <c r="B7" s="68"/>
      <c r="C7" s="68"/>
      <c r="D7" s="69"/>
    </row>
    <row r="8" ht="27" customHeight="1" spans="1:4">
      <c r="A8" s="45" t="s">
        <v>817</v>
      </c>
      <c r="B8" s="68"/>
      <c r="C8" s="68"/>
      <c r="D8" s="69"/>
    </row>
    <row r="9" ht="27" customHeight="1" spans="1:4">
      <c r="A9" s="45" t="s">
        <v>818</v>
      </c>
      <c r="B9" s="64">
        <v>21136</v>
      </c>
      <c r="C9" s="64">
        <v>18816</v>
      </c>
      <c r="D9" s="62">
        <f t="shared" ref="D9:D12" si="0">B9/C9</f>
        <v>1.123</v>
      </c>
    </row>
    <row r="10" ht="27" customHeight="1" spans="1:4">
      <c r="A10" s="45" t="s">
        <v>819</v>
      </c>
      <c r="B10" s="64">
        <v>27697</v>
      </c>
      <c r="C10" s="64">
        <v>25381</v>
      </c>
      <c r="D10" s="62">
        <f t="shared" si="0"/>
        <v>1.091</v>
      </c>
    </row>
    <row r="11" ht="27" customHeight="1" spans="1:6">
      <c r="A11" s="45" t="s">
        <v>820</v>
      </c>
      <c r="B11" s="68"/>
      <c r="C11" s="68"/>
      <c r="D11" s="62"/>
      <c r="F11" s="70"/>
    </row>
    <row r="12" s="17" customFormat="1" ht="27" customHeight="1" spans="1:4">
      <c r="A12" s="42" t="s">
        <v>517</v>
      </c>
      <c r="B12" s="43">
        <f>B9+B10</f>
        <v>48833</v>
      </c>
      <c r="C12" s="43">
        <f>C9+C10</f>
        <v>44197</v>
      </c>
      <c r="D12" s="62">
        <f t="shared" si="0"/>
        <v>1.105</v>
      </c>
    </row>
  </sheetData>
  <mergeCells count="1">
    <mergeCell ref="A2:D2"/>
  </mergeCells>
  <conditionalFormatting sqref="D12">
    <cfRule type="cellIs" dxfId="0" priority="1" stopIfTrue="1" operator="lessThan">
      <formula>0</formula>
    </cfRule>
  </conditionalFormatting>
  <conditionalFormatting sqref="A5 A9">
    <cfRule type="expression" dxfId="1" priority="2" stopIfTrue="1">
      <formula>"len($A:$A)=3"</formula>
    </cfRule>
  </conditionalFormatting>
  <conditionalFormatting sqref="D5 D9:D11">
    <cfRule type="cellIs" dxfId="2" priority="3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2"/>
  <sheetViews>
    <sheetView workbookViewId="0">
      <selection activeCell="K23" sqref="K23"/>
    </sheetView>
  </sheetViews>
  <sheetFormatPr defaultColWidth="8.125" defaultRowHeight="14.25" outlineLevelCol="5"/>
  <cols>
    <col min="1" max="1" width="37.125" style="24" customWidth="1"/>
    <col min="2" max="3" width="14.625" style="24" customWidth="1"/>
    <col min="4" max="4" width="17" style="56" customWidth="1"/>
    <col min="5" max="5" width="10.5" style="24" customWidth="1"/>
    <col min="6" max="6" width="9.125" style="24" customWidth="1"/>
    <col min="7" max="13" width="8.125" style="24"/>
    <col min="14" max="14" width="11.5" style="24" customWidth="1"/>
    <col min="15" max="16384" width="8.125" style="24"/>
  </cols>
  <sheetData>
    <row r="1" ht="19.9" customHeight="1" spans="1:1">
      <c r="A1" s="57" t="s">
        <v>821</v>
      </c>
    </row>
    <row r="2" ht="22.5" spans="1:4">
      <c r="A2" s="58" t="s">
        <v>822</v>
      </c>
      <c r="B2" s="58"/>
      <c r="C2" s="58"/>
      <c r="D2" s="58"/>
    </row>
    <row r="3" ht="20.25" customHeight="1" spans="1:4">
      <c r="A3" s="59"/>
      <c r="B3" s="23"/>
      <c r="D3" s="25" t="s">
        <v>579</v>
      </c>
    </row>
    <row r="4" s="53" customFormat="1" ht="45.75" customHeight="1" spans="1:4">
      <c r="A4" s="27" t="s">
        <v>61</v>
      </c>
      <c r="B4" s="27" t="s">
        <v>62</v>
      </c>
      <c r="C4" s="28" t="s">
        <v>63</v>
      </c>
      <c r="D4" s="28" t="s">
        <v>64</v>
      </c>
    </row>
    <row r="5" s="54" customFormat="1" ht="27" customHeight="1" spans="1:4">
      <c r="A5" s="45" t="s">
        <v>823</v>
      </c>
      <c r="B5" s="60"/>
      <c r="C5" s="61"/>
      <c r="D5" s="62"/>
    </row>
    <row r="6" s="54" customFormat="1" ht="27" customHeight="1" spans="1:4">
      <c r="A6" s="45" t="s">
        <v>824</v>
      </c>
      <c r="B6" s="60"/>
      <c r="C6" s="61"/>
      <c r="D6" s="62"/>
    </row>
    <row r="7" s="54" customFormat="1" ht="27" customHeight="1" spans="1:4">
      <c r="A7" s="45" t="s">
        <v>825</v>
      </c>
      <c r="B7" s="63"/>
      <c r="C7" s="61"/>
      <c r="D7" s="62"/>
    </row>
    <row r="8" s="54" customFormat="1" ht="27" customHeight="1" spans="1:4">
      <c r="A8" s="45" t="s">
        <v>826</v>
      </c>
      <c r="B8" s="60"/>
      <c r="C8" s="61"/>
      <c r="D8" s="62"/>
    </row>
    <row r="9" s="54" customFormat="1" ht="27" customHeight="1" spans="1:6">
      <c r="A9" s="45" t="s">
        <v>827</v>
      </c>
      <c r="B9" s="64">
        <v>19514</v>
      </c>
      <c r="C9" s="64">
        <v>17058</v>
      </c>
      <c r="D9" s="65">
        <f t="shared" ref="D9:D12" si="0">B9/C9</f>
        <v>1.144</v>
      </c>
      <c r="F9" s="66"/>
    </row>
    <row r="10" s="55" customFormat="1" ht="27" customHeight="1" spans="1:4">
      <c r="A10" s="45" t="s">
        <v>828</v>
      </c>
      <c r="B10" s="64">
        <v>27697</v>
      </c>
      <c r="C10" s="64">
        <v>25381</v>
      </c>
      <c r="D10" s="65">
        <f t="shared" si="0"/>
        <v>1.091</v>
      </c>
    </row>
    <row r="11" s="54" customFormat="1" ht="27" customHeight="1" spans="1:4">
      <c r="A11" s="45" t="s">
        <v>829</v>
      </c>
      <c r="B11" s="64"/>
      <c r="C11" s="64"/>
      <c r="D11" s="67"/>
    </row>
    <row r="12" s="17" customFormat="1" ht="27" customHeight="1" spans="1:4">
      <c r="A12" s="42" t="s">
        <v>517</v>
      </c>
      <c r="B12" s="64">
        <f>B9+B10</f>
        <v>47211</v>
      </c>
      <c r="C12" s="64">
        <f>C9+C10</f>
        <v>42439</v>
      </c>
      <c r="D12" s="65">
        <f t="shared" si="0"/>
        <v>1.112</v>
      </c>
    </row>
  </sheetData>
  <mergeCells count="1">
    <mergeCell ref="A2:D2"/>
  </mergeCells>
  <conditionalFormatting sqref="A5 A9">
    <cfRule type="expression" dxfId="3" priority="1" stopIfTrue="1">
      <formula>"len($A:$A)=3"</formula>
    </cfRule>
  </conditionalFormatting>
  <conditionalFormatting sqref="D5:D10 D12">
    <cfRule type="cellIs" dxfId="4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5"/>
  <sheetViews>
    <sheetView topLeftCell="A17" workbookViewId="0">
      <selection activeCell="C44" sqref="C44"/>
    </sheetView>
  </sheetViews>
  <sheetFormatPr defaultColWidth="9" defaultRowHeight="14.25" outlineLevelCol="3"/>
  <cols>
    <col min="1" max="1" width="37.375" style="18" customWidth="1"/>
    <col min="2" max="2" width="14.875" style="19" customWidth="1"/>
    <col min="3" max="3" width="14.875" style="18" customWidth="1"/>
    <col min="4" max="4" width="15.75" style="18" customWidth="1"/>
    <col min="5" max="16384" width="9" style="18"/>
  </cols>
  <sheetData>
    <row r="1" ht="19.35" customHeight="1" spans="1:1">
      <c r="A1" s="20" t="s">
        <v>830</v>
      </c>
    </row>
    <row r="2" ht="24.75" customHeight="1" spans="1:4">
      <c r="A2" s="21" t="s">
        <v>831</v>
      </c>
      <c r="B2" s="21"/>
      <c r="C2" s="21"/>
      <c r="D2" s="21"/>
    </row>
    <row r="3" ht="24" customHeight="1" spans="1:4">
      <c r="A3" s="22"/>
      <c r="B3" s="23"/>
      <c r="C3" s="24"/>
      <c r="D3" s="25" t="s">
        <v>579</v>
      </c>
    </row>
    <row r="4" ht="51" customHeight="1" spans="1:4">
      <c r="A4" s="26" t="s">
        <v>61</v>
      </c>
      <c r="B4" s="27" t="s">
        <v>62</v>
      </c>
      <c r="C4" s="28" t="s">
        <v>63</v>
      </c>
      <c r="D4" s="28" t="s">
        <v>64</v>
      </c>
    </row>
    <row r="5" ht="20.1" customHeight="1" spans="1:4">
      <c r="A5" s="29" t="s">
        <v>814</v>
      </c>
      <c r="B5" s="30"/>
      <c r="C5" s="30"/>
      <c r="D5" s="31"/>
    </row>
    <row r="6" ht="20.1" customHeight="1" spans="1:4">
      <c r="A6" s="32" t="s">
        <v>832</v>
      </c>
      <c r="B6" s="30"/>
      <c r="C6" s="30"/>
      <c r="D6" s="31"/>
    </row>
    <row r="7" ht="20.1" customHeight="1" spans="1:4">
      <c r="A7" s="32" t="s">
        <v>833</v>
      </c>
      <c r="B7" s="30"/>
      <c r="C7" s="30"/>
      <c r="D7" s="31"/>
    </row>
    <row r="8" ht="20.1" customHeight="1" spans="1:4">
      <c r="A8" s="32" t="s">
        <v>834</v>
      </c>
      <c r="B8" s="30"/>
      <c r="C8" s="30"/>
      <c r="D8" s="31"/>
    </row>
    <row r="9" ht="20.1" customHeight="1" spans="1:4">
      <c r="A9" s="34" t="s">
        <v>835</v>
      </c>
      <c r="B9" s="30"/>
      <c r="C9" s="30"/>
      <c r="D9" s="31"/>
    </row>
    <row r="10" ht="20.1" customHeight="1" spans="1:4">
      <c r="A10" s="32" t="s">
        <v>836</v>
      </c>
      <c r="B10" s="30"/>
      <c r="C10" s="30"/>
      <c r="D10" s="31"/>
    </row>
    <row r="11" ht="20.1" customHeight="1" spans="1:4">
      <c r="A11" s="29" t="s">
        <v>815</v>
      </c>
      <c r="B11" s="33"/>
      <c r="C11" s="34"/>
      <c r="D11" s="34"/>
    </row>
    <row r="12" ht="20.1" customHeight="1" spans="1:4">
      <c r="A12" s="32" t="s">
        <v>837</v>
      </c>
      <c r="B12" s="33"/>
      <c r="C12" s="34"/>
      <c r="D12" s="34"/>
    </row>
    <row r="13" ht="20.1" customHeight="1" spans="1:4">
      <c r="A13" s="32" t="s">
        <v>833</v>
      </c>
      <c r="B13" s="33"/>
      <c r="C13" s="34"/>
      <c r="D13" s="34"/>
    </row>
    <row r="14" ht="20.1" customHeight="1" spans="1:4">
      <c r="A14" s="32" t="s">
        <v>834</v>
      </c>
      <c r="B14" s="33"/>
      <c r="C14" s="34"/>
      <c r="D14" s="34"/>
    </row>
    <row r="15" ht="20.1" customHeight="1" spans="1:4">
      <c r="A15" s="32" t="s">
        <v>836</v>
      </c>
      <c r="B15" s="33"/>
      <c r="C15" s="34"/>
      <c r="D15" s="34"/>
    </row>
    <row r="16" ht="20.1" customHeight="1" spans="1:4">
      <c r="A16" s="29" t="s">
        <v>816</v>
      </c>
      <c r="B16" s="33"/>
      <c r="C16" s="34"/>
      <c r="D16" s="34"/>
    </row>
    <row r="17" ht="20.1" customHeight="1" spans="1:4">
      <c r="A17" s="45" t="s">
        <v>838</v>
      </c>
      <c r="B17" s="33"/>
      <c r="C17" s="34"/>
      <c r="D17" s="34"/>
    </row>
    <row r="18" ht="20.1" customHeight="1" spans="1:4">
      <c r="A18" s="45" t="s">
        <v>833</v>
      </c>
      <c r="B18" s="33"/>
      <c r="C18" s="34"/>
      <c r="D18" s="34"/>
    </row>
    <row r="19" ht="20.1" customHeight="1" spans="1:4">
      <c r="A19" s="45" t="s">
        <v>834</v>
      </c>
      <c r="B19" s="33"/>
      <c r="C19" s="34"/>
      <c r="D19" s="34"/>
    </row>
    <row r="20" ht="20.1" customHeight="1" spans="1:4">
      <c r="A20" s="45" t="s">
        <v>836</v>
      </c>
      <c r="B20" s="33"/>
      <c r="C20" s="34"/>
      <c r="D20" s="34"/>
    </row>
    <row r="21" ht="20.1" customHeight="1" spans="1:4">
      <c r="A21" s="29" t="s">
        <v>817</v>
      </c>
      <c r="B21" s="33"/>
      <c r="C21" s="34"/>
      <c r="D21" s="34"/>
    </row>
    <row r="22" ht="20.1" customHeight="1" spans="1:4">
      <c r="A22" s="32" t="s">
        <v>839</v>
      </c>
      <c r="B22" s="33"/>
      <c r="C22" s="34"/>
      <c r="D22" s="34"/>
    </row>
    <row r="23" ht="20.1" customHeight="1" spans="1:4">
      <c r="A23" s="32" t="s">
        <v>833</v>
      </c>
      <c r="B23" s="33"/>
      <c r="C23" s="34"/>
      <c r="D23" s="34"/>
    </row>
    <row r="24" ht="20.1" customHeight="1" spans="1:4">
      <c r="A24" s="32" t="s">
        <v>834</v>
      </c>
      <c r="B24" s="33"/>
      <c r="C24" s="34"/>
      <c r="D24" s="34"/>
    </row>
    <row r="25" ht="20.1" customHeight="1" spans="1:4">
      <c r="A25" s="32" t="s">
        <v>840</v>
      </c>
      <c r="B25" s="33"/>
      <c r="C25" s="34"/>
      <c r="D25" s="34"/>
    </row>
    <row r="26" ht="20.1" customHeight="1" spans="1:4">
      <c r="A26" s="32" t="s">
        <v>836</v>
      </c>
      <c r="B26" s="33"/>
      <c r="C26" s="34"/>
      <c r="D26" s="34"/>
    </row>
    <row r="27" ht="20.1" customHeight="1" spans="1:4">
      <c r="A27" s="29" t="s">
        <v>818</v>
      </c>
      <c r="B27" s="46">
        <f>SUM(B28:B33)</f>
        <v>21136</v>
      </c>
      <c r="C27" s="46">
        <v>18816</v>
      </c>
      <c r="D27" s="47">
        <f t="shared" ref="D27:D29" si="0">B27/C27*100</f>
        <v>112.33</v>
      </c>
    </row>
    <row r="28" ht="20.1" customHeight="1" spans="1:4">
      <c r="A28" s="32" t="s">
        <v>841</v>
      </c>
      <c r="B28" s="46">
        <v>1514</v>
      </c>
      <c r="C28" s="48">
        <v>1591</v>
      </c>
      <c r="D28" s="47">
        <f t="shared" si="0"/>
        <v>95.16</v>
      </c>
    </row>
    <row r="29" ht="20.1" customHeight="1" spans="1:4">
      <c r="A29" s="32" t="s">
        <v>833</v>
      </c>
      <c r="B29" s="46">
        <v>19260</v>
      </c>
      <c r="C29" s="48">
        <v>16907</v>
      </c>
      <c r="D29" s="47">
        <f t="shared" si="0"/>
        <v>113.92</v>
      </c>
    </row>
    <row r="30" ht="20.1" customHeight="1" spans="1:4">
      <c r="A30" s="32" t="s">
        <v>834</v>
      </c>
      <c r="B30" s="46"/>
      <c r="C30" s="48"/>
      <c r="D30" s="48"/>
    </row>
    <row r="31" ht="20.1" customHeight="1" spans="1:4">
      <c r="A31" s="49" t="s">
        <v>835</v>
      </c>
      <c r="B31" s="46"/>
      <c r="C31" s="48"/>
      <c r="D31" s="48"/>
    </row>
    <row r="32" ht="20.1" customHeight="1" spans="1:4">
      <c r="A32" s="49" t="s">
        <v>842</v>
      </c>
      <c r="B32" s="46"/>
      <c r="C32" s="48"/>
      <c r="D32" s="48"/>
    </row>
    <row r="33" ht="20.1" customHeight="1" spans="1:4">
      <c r="A33" s="32" t="s">
        <v>836</v>
      </c>
      <c r="B33" s="46">
        <v>362</v>
      </c>
      <c r="C33" s="48">
        <v>318</v>
      </c>
      <c r="D33" s="47">
        <f t="shared" ref="D33:D36" si="1">B33/C33*100</f>
        <v>113.84</v>
      </c>
    </row>
    <row r="34" ht="20.1" customHeight="1" spans="1:4">
      <c r="A34" s="29" t="s">
        <v>819</v>
      </c>
      <c r="B34" s="46">
        <f>SUM(B35:B38)</f>
        <v>27697</v>
      </c>
      <c r="C34" s="46">
        <f>SUM(C35:C38)</f>
        <v>25381</v>
      </c>
      <c r="D34" s="47">
        <f t="shared" si="1"/>
        <v>109.12</v>
      </c>
    </row>
    <row r="35" ht="20.1" customHeight="1" spans="1:4">
      <c r="A35" s="45" t="s">
        <v>832</v>
      </c>
      <c r="B35" s="46">
        <v>15962</v>
      </c>
      <c r="C35" s="48">
        <v>16100</v>
      </c>
      <c r="D35" s="47">
        <f t="shared" si="1"/>
        <v>99.14</v>
      </c>
    </row>
    <row r="36" ht="20.1" customHeight="1" spans="1:4">
      <c r="A36" s="45" t="s">
        <v>833</v>
      </c>
      <c r="B36" s="46">
        <v>11000</v>
      </c>
      <c r="C36" s="48">
        <v>8861</v>
      </c>
      <c r="D36" s="47">
        <f t="shared" si="1"/>
        <v>124.14</v>
      </c>
    </row>
    <row r="37" ht="20.1" customHeight="1" spans="1:4">
      <c r="A37" s="45" t="s">
        <v>834</v>
      </c>
      <c r="B37" s="46"/>
      <c r="C37" s="48"/>
      <c r="D37" s="48"/>
    </row>
    <row r="38" ht="20.1" customHeight="1" spans="1:4">
      <c r="A38" s="45" t="s">
        <v>836</v>
      </c>
      <c r="B38" s="46">
        <v>735</v>
      </c>
      <c r="C38" s="48">
        <v>420</v>
      </c>
      <c r="D38" s="47">
        <f>B38/C38*100</f>
        <v>175</v>
      </c>
    </row>
    <row r="39" ht="20.1" customHeight="1" spans="1:4">
      <c r="A39" s="29" t="s">
        <v>820</v>
      </c>
      <c r="B39" s="46"/>
      <c r="C39" s="48"/>
      <c r="D39" s="48"/>
    </row>
    <row r="40" ht="20.1" customHeight="1" spans="1:4">
      <c r="A40" s="32" t="s">
        <v>838</v>
      </c>
      <c r="B40" s="46"/>
      <c r="C40" s="48"/>
      <c r="D40" s="48"/>
    </row>
    <row r="41" ht="20.1" customHeight="1" spans="1:4">
      <c r="A41" s="32" t="s">
        <v>833</v>
      </c>
      <c r="B41" s="46"/>
      <c r="C41" s="48"/>
      <c r="D41" s="48"/>
    </row>
    <row r="42" ht="20.1" customHeight="1" spans="1:4">
      <c r="A42" s="32" t="s">
        <v>834</v>
      </c>
      <c r="B42" s="46"/>
      <c r="C42" s="48"/>
      <c r="D42" s="48"/>
    </row>
    <row r="43" ht="20.1" customHeight="1" spans="1:4">
      <c r="A43" s="32" t="s">
        <v>836</v>
      </c>
      <c r="B43" s="46"/>
      <c r="C43" s="48"/>
      <c r="D43" s="48"/>
    </row>
    <row r="44" s="17" customFormat="1" ht="20.1" customHeight="1" spans="1:4">
      <c r="A44" s="42" t="s">
        <v>517</v>
      </c>
      <c r="B44" s="50">
        <f>B27+B34</f>
        <v>48833</v>
      </c>
      <c r="C44" s="50">
        <f>C5+C11+C16+C21+C27+C34+C39</f>
        <v>44197</v>
      </c>
      <c r="D44" s="47">
        <f>B44/C44*100</f>
        <v>110.49</v>
      </c>
    </row>
    <row r="45" spans="2:3">
      <c r="B45" s="51"/>
      <c r="C45" s="52"/>
    </row>
  </sheetData>
  <mergeCells count="1">
    <mergeCell ref="A2:D2"/>
  </mergeCells>
  <conditionalFormatting sqref="A22:A26">
    <cfRule type="expression" dxfId="5" priority="1" stopIfTrue="1">
      <formula>"len($A:$A)=3"</formula>
    </cfRule>
  </conditionalFormatting>
  <conditionalFormatting sqref="A5:A8 A30">
    <cfRule type="expression" dxfId="6" priority="3" stopIfTrue="1">
      <formula>"len($A:$A)=3"</formula>
    </cfRule>
  </conditionalFormatting>
  <conditionalFormatting sqref="A33 A10 A12:A15 A27:A29 A40:A43">
    <cfRule type="expression" dxfId="7" priority="2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4"/>
  <sheetViews>
    <sheetView workbookViewId="0">
      <selection activeCell="B28" sqref="B28"/>
    </sheetView>
  </sheetViews>
  <sheetFormatPr defaultColWidth="9" defaultRowHeight="14.25" outlineLevelCol="3"/>
  <cols>
    <col min="1" max="1" width="46.375" style="18" customWidth="1"/>
    <col min="2" max="2" width="13.75" style="19" customWidth="1"/>
    <col min="3" max="3" width="13.75" style="18" customWidth="1"/>
    <col min="4" max="4" width="16" style="18" customWidth="1"/>
    <col min="5" max="16384" width="9" style="18"/>
  </cols>
  <sheetData>
    <row r="1" ht="19.35" customHeight="1" spans="1:1">
      <c r="A1" s="20" t="s">
        <v>843</v>
      </c>
    </row>
    <row r="2" ht="26.45" customHeight="1" spans="1:4">
      <c r="A2" s="21" t="s">
        <v>844</v>
      </c>
      <c r="B2" s="21"/>
      <c r="C2" s="21"/>
      <c r="D2" s="21"/>
    </row>
    <row r="3" ht="23.25" customHeight="1" spans="1:4">
      <c r="A3" s="22"/>
      <c r="B3" s="23"/>
      <c r="C3" s="24"/>
      <c r="D3" s="25" t="s">
        <v>579</v>
      </c>
    </row>
    <row r="4" ht="44.45" customHeight="1" spans="1:4">
      <c r="A4" s="26" t="s">
        <v>61</v>
      </c>
      <c r="B4" s="27" t="s">
        <v>62</v>
      </c>
      <c r="C4" s="28" t="s">
        <v>845</v>
      </c>
      <c r="D4" s="28" t="s">
        <v>846</v>
      </c>
    </row>
    <row r="5" ht="20.1" customHeight="1" spans="1:4">
      <c r="A5" s="29" t="s">
        <v>823</v>
      </c>
      <c r="B5" s="30"/>
      <c r="C5" s="30"/>
      <c r="D5" s="31"/>
    </row>
    <row r="6" ht="20.1" customHeight="1" spans="1:4">
      <c r="A6" s="32" t="s">
        <v>847</v>
      </c>
      <c r="B6" s="30"/>
      <c r="C6" s="30"/>
      <c r="D6" s="31"/>
    </row>
    <row r="7" ht="20.1" customHeight="1" spans="1:4">
      <c r="A7" s="32" t="s">
        <v>848</v>
      </c>
      <c r="B7" s="30"/>
      <c r="C7" s="30"/>
      <c r="D7" s="31"/>
    </row>
    <row r="8" ht="20.1" customHeight="1" spans="1:4">
      <c r="A8" s="32" t="s">
        <v>849</v>
      </c>
      <c r="B8" s="30"/>
      <c r="C8" s="30"/>
      <c r="D8" s="31"/>
    </row>
    <row r="9" ht="20.1" customHeight="1" spans="1:4">
      <c r="A9" s="32" t="s">
        <v>850</v>
      </c>
      <c r="B9" s="30"/>
      <c r="C9" s="30"/>
      <c r="D9" s="31"/>
    </row>
    <row r="10" ht="20.1" customHeight="1" spans="1:4">
      <c r="A10" s="32" t="s">
        <v>851</v>
      </c>
      <c r="B10" s="30"/>
      <c r="C10" s="30"/>
      <c r="D10" s="31"/>
    </row>
    <row r="11" ht="20.1" customHeight="1" spans="1:4">
      <c r="A11" s="29" t="s">
        <v>824</v>
      </c>
      <c r="B11" s="33"/>
      <c r="C11" s="34"/>
      <c r="D11" s="34"/>
    </row>
    <row r="12" ht="20.1" customHeight="1" spans="1:4">
      <c r="A12" s="35" t="s">
        <v>852</v>
      </c>
      <c r="B12" s="33"/>
      <c r="C12" s="34"/>
      <c r="D12" s="34"/>
    </row>
    <row r="13" ht="20.1" customHeight="1" spans="1:4">
      <c r="A13" s="35" t="s">
        <v>853</v>
      </c>
      <c r="B13" s="33"/>
      <c r="C13" s="34"/>
      <c r="D13" s="34"/>
    </row>
    <row r="14" ht="20.1" customHeight="1" spans="1:4">
      <c r="A14" s="32" t="s">
        <v>849</v>
      </c>
      <c r="B14" s="33"/>
      <c r="C14" s="34"/>
      <c r="D14" s="34"/>
    </row>
    <row r="15" ht="20.1" customHeight="1" spans="1:4">
      <c r="A15" s="35" t="s">
        <v>854</v>
      </c>
      <c r="B15" s="33"/>
      <c r="C15" s="34"/>
      <c r="D15" s="34"/>
    </row>
    <row r="16" ht="20.1" customHeight="1" spans="1:4">
      <c r="A16" s="35" t="s">
        <v>855</v>
      </c>
      <c r="B16" s="33"/>
      <c r="C16" s="34"/>
      <c r="D16" s="34"/>
    </row>
    <row r="17" ht="20.1" customHeight="1" spans="1:4">
      <c r="A17" s="35" t="s">
        <v>856</v>
      </c>
      <c r="B17" s="33"/>
      <c r="C17" s="34"/>
      <c r="D17" s="34"/>
    </row>
    <row r="18" ht="20.1" customHeight="1" spans="1:4">
      <c r="A18" s="35" t="s">
        <v>857</v>
      </c>
      <c r="B18" s="33"/>
      <c r="C18" s="34"/>
      <c r="D18" s="34"/>
    </row>
    <row r="19" ht="20.1" customHeight="1" spans="1:4">
      <c r="A19" s="35" t="s">
        <v>851</v>
      </c>
      <c r="B19" s="33"/>
      <c r="C19" s="34"/>
      <c r="D19" s="34"/>
    </row>
    <row r="20" ht="20.1" customHeight="1" spans="1:4">
      <c r="A20" s="29" t="s">
        <v>825</v>
      </c>
      <c r="B20" s="33"/>
      <c r="C20" s="34"/>
      <c r="D20" s="34"/>
    </row>
    <row r="21" ht="20.1" customHeight="1" spans="1:4">
      <c r="A21" s="36" t="s">
        <v>858</v>
      </c>
      <c r="B21" s="33"/>
      <c r="C21" s="34"/>
      <c r="D21" s="34"/>
    </row>
    <row r="22" ht="20.1" customHeight="1" spans="1:4">
      <c r="A22" s="36" t="s">
        <v>859</v>
      </c>
      <c r="B22" s="33"/>
      <c r="C22" s="34"/>
      <c r="D22" s="34"/>
    </row>
    <row r="23" ht="20.1" customHeight="1" spans="1:4">
      <c r="A23" s="36" t="s">
        <v>851</v>
      </c>
      <c r="B23" s="33"/>
      <c r="C23" s="34"/>
      <c r="D23" s="34"/>
    </row>
    <row r="24" ht="20.1" customHeight="1" spans="1:4">
      <c r="A24" s="29" t="s">
        <v>826</v>
      </c>
      <c r="B24" s="33"/>
      <c r="C24" s="34"/>
      <c r="D24" s="34"/>
    </row>
    <row r="25" ht="20.1" customHeight="1" spans="1:4">
      <c r="A25" s="37" t="s">
        <v>860</v>
      </c>
      <c r="B25" s="33"/>
      <c r="C25" s="34"/>
      <c r="D25" s="34"/>
    </row>
    <row r="26" ht="20.1" customHeight="1" spans="1:4">
      <c r="A26" s="37" t="s">
        <v>861</v>
      </c>
      <c r="B26" s="33"/>
      <c r="C26" s="34"/>
      <c r="D26" s="34"/>
    </row>
    <row r="27" ht="20.1" customHeight="1" spans="1:4">
      <c r="A27" s="37" t="s">
        <v>862</v>
      </c>
      <c r="B27" s="33"/>
      <c r="C27" s="34"/>
      <c r="D27" s="34"/>
    </row>
    <row r="28" ht="20.1" customHeight="1" spans="1:4">
      <c r="A28" s="37" t="s">
        <v>863</v>
      </c>
      <c r="B28" s="33"/>
      <c r="C28" s="34"/>
      <c r="D28" s="34"/>
    </row>
    <row r="29" ht="20.1" customHeight="1" spans="1:4">
      <c r="A29" s="37" t="s">
        <v>851</v>
      </c>
      <c r="B29" s="33"/>
      <c r="C29" s="34"/>
      <c r="D29" s="34"/>
    </row>
    <row r="30" ht="20.1" customHeight="1" spans="1:4">
      <c r="A30" s="29" t="s">
        <v>827</v>
      </c>
      <c r="B30" s="33">
        <f>SUM(B31:B34)</f>
        <v>19514</v>
      </c>
      <c r="C30" s="34">
        <v>16554</v>
      </c>
      <c r="D30" s="38">
        <f t="shared" ref="D30:D36" si="0">B30/C30*100</f>
        <v>117.88</v>
      </c>
    </row>
    <row r="31" ht="20.1" customHeight="1" spans="1:4">
      <c r="A31" s="39" t="s">
        <v>864</v>
      </c>
      <c r="B31" s="33">
        <v>18607</v>
      </c>
      <c r="C31" s="34">
        <v>15566</v>
      </c>
      <c r="D31" s="38">
        <f t="shared" si="0"/>
        <v>119.54</v>
      </c>
    </row>
    <row r="32" ht="20.1" customHeight="1" spans="1:4">
      <c r="A32" s="39" t="s">
        <v>865</v>
      </c>
      <c r="B32" s="33"/>
      <c r="C32" s="34"/>
      <c r="D32" s="38"/>
    </row>
    <row r="33" ht="20.1" customHeight="1" spans="1:4">
      <c r="A33" s="32" t="s">
        <v>866</v>
      </c>
      <c r="B33" s="33">
        <v>907</v>
      </c>
      <c r="C33" s="34">
        <v>988</v>
      </c>
      <c r="D33" s="38">
        <f>B33/C33*100</f>
        <v>91.8</v>
      </c>
    </row>
    <row r="34" ht="20.1" customHeight="1" spans="1:4">
      <c r="A34" s="39" t="s">
        <v>851</v>
      </c>
      <c r="B34" s="33"/>
      <c r="C34" s="34"/>
      <c r="D34" s="38"/>
    </row>
    <row r="35" ht="20.1" customHeight="1" spans="1:4">
      <c r="A35" s="29" t="s">
        <v>828</v>
      </c>
      <c r="B35" s="33">
        <f>SUM(B36:B37)</f>
        <v>27697</v>
      </c>
      <c r="C35" s="34">
        <v>25101</v>
      </c>
      <c r="D35" s="38">
        <f t="shared" si="0"/>
        <v>110.34</v>
      </c>
    </row>
    <row r="36" ht="20.1" customHeight="1" spans="1:4">
      <c r="A36" s="40" t="s">
        <v>847</v>
      </c>
      <c r="B36" s="33">
        <v>27275</v>
      </c>
      <c r="C36" s="34">
        <v>25101</v>
      </c>
      <c r="D36" s="38">
        <f t="shared" si="0"/>
        <v>108.66</v>
      </c>
    </row>
    <row r="37" ht="20.1" customHeight="1" spans="1:4">
      <c r="A37" s="40" t="s">
        <v>851</v>
      </c>
      <c r="B37" s="33">
        <v>422</v>
      </c>
      <c r="C37" s="34"/>
      <c r="D37" s="34"/>
    </row>
    <row r="38" ht="20.1" customHeight="1" spans="1:4">
      <c r="A38" s="29" t="s">
        <v>829</v>
      </c>
      <c r="B38" s="33"/>
      <c r="C38" s="34"/>
      <c r="D38" s="34"/>
    </row>
    <row r="39" ht="20.1" customHeight="1" spans="1:4">
      <c r="A39" s="41" t="s">
        <v>867</v>
      </c>
      <c r="B39" s="33"/>
      <c r="C39" s="34"/>
      <c r="D39" s="34"/>
    </row>
    <row r="40" ht="20.1" customHeight="1" spans="1:4">
      <c r="A40" s="41" t="s">
        <v>868</v>
      </c>
      <c r="B40" s="33"/>
      <c r="C40" s="34"/>
      <c r="D40" s="34"/>
    </row>
    <row r="41" ht="20.1" customHeight="1" spans="1:4">
      <c r="A41" s="41" t="s">
        <v>851</v>
      </c>
      <c r="B41" s="33"/>
      <c r="C41" s="34"/>
      <c r="D41" s="34"/>
    </row>
    <row r="42" s="17" customFormat="1" ht="20.1" customHeight="1" spans="1:4">
      <c r="A42" s="42" t="s">
        <v>517</v>
      </c>
      <c r="B42" s="43">
        <f>B30+B35</f>
        <v>47211</v>
      </c>
      <c r="C42" s="43">
        <f>C30+C35</f>
        <v>41655</v>
      </c>
      <c r="D42" s="38">
        <f>B42/C42*100</f>
        <v>113.34</v>
      </c>
    </row>
    <row r="44" spans="1:4">
      <c r="A44" s="44" t="s">
        <v>737</v>
      </c>
      <c r="B44" s="44"/>
      <c r="C44" s="44"/>
      <c r="D44" s="44"/>
    </row>
  </sheetData>
  <mergeCells count="2">
    <mergeCell ref="A2:D2"/>
    <mergeCell ref="A44:D44"/>
  </mergeCells>
  <conditionalFormatting sqref="A14">
    <cfRule type="expression" dxfId="8" priority="2" stopIfTrue="1">
      <formula>"len($A:$A)=3"</formula>
    </cfRule>
  </conditionalFormatting>
  <conditionalFormatting sqref="A5:A10 A30:A34">
    <cfRule type="expression" dxfId="9" priority="3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4.25" outlineLevelCol="6"/>
  <cols>
    <col min="1" max="1" width="23.875" style="13" customWidth="1"/>
    <col min="2" max="7" width="11.125" style="1" customWidth="1"/>
    <col min="8" max="8" width="9.75" style="1" customWidth="1"/>
    <col min="9" max="256" width="10" style="1"/>
    <col min="257" max="257" width="22.75" style="1" customWidth="1"/>
    <col min="258" max="263" width="13.75" style="1" customWidth="1"/>
    <col min="264" max="264" width="9.75" style="1" customWidth="1"/>
    <col min="265" max="512" width="10" style="1"/>
    <col min="513" max="513" width="22.75" style="1" customWidth="1"/>
    <col min="514" max="519" width="13.75" style="1" customWidth="1"/>
    <col min="520" max="520" width="9.75" style="1" customWidth="1"/>
    <col min="521" max="768" width="10" style="1"/>
    <col min="769" max="769" width="22.75" style="1" customWidth="1"/>
    <col min="770" max="775" width="13.75" style="1" customWidth="1"/>
    <col min="776" max="776" width="9.75" style="1" customWidth="1"/>
    <col min="777" max="1024" width="10" style="1"/>
    <col min="1025" max="1025" width="22.75" style="1" customWidth="1"/>
    <col min="1026" max="1031" width="13.75" style="1" customWidth="1"/>
    <col min="1032" max="1032" width="9.75" style="1" customWidth="1"/>
    <col min="1033" max="1280" width="10" style="1"/>
    <col min="1281" max="1281" width="22.75" style="1" customWidth="1"/>
    <col min="1282" max="1287" width="13.75" style="1" customWidth="1"/>
    <col min="1288" max="1288" width="9.75" style="1" customWidth="1"/>
    <col min="1289" max="1536" width="10" style="1"/>
    <col min="1537" max="1537" width="22.75" style="1" customWidth="1"/>
    <col min="1538" max="1543" width="13.75" style="1" customWidth="1"/>
    <col min="1544" max="1544" width="9.75" style="1" customWidth="1"/>
    <col min="1545" max="1792" width="10" style="1"/>
    <col min="1793" max="1793" width="22.75" style="1" customWidth="1"/>
    <col min="1794" max="1799" width="13.75" style="1" customWidth="1"/>
    <col min="1800" max="1800" width="9.75" style="1" customWidth="1"/>
    <col min="1801" max="2048" width="10" style="1"/>
    <col min="2049" max="2049" width="22.75" style="1" customWidth="1"/>
    <col min="2050" max="2055" width="13.75" style="1" customWidth="1"/>
    <col min="2056" max="2056" width="9.75" style="1" customWidth="1"/>
    <col min="2057" max="2304" width="10" style="1"/>
    <col min="2305" max="2305" width="22.75" style="1" customWidth="1"/>
    <col min="2306" max="2311" width="13.75" style="1" customWidth="1"/>
    <col min="2312" max="2312" width="9.75" style="1" customWidth="1"/>
    <col min="2313" max="2560" width="10" style="1"/>
    <col min="2561" max="2561" width="22.75" style="1" customWidth="1"/>
    <col min="2562" max="2567" width="13.75" style="1" customWidth="1"/>
    <col min="2568" max="2568" width="9.75" style="1" customWidth="1"/>
    <col min="2569" max="2816" width="10" style="1"/>
    <col min="2817" max="2817" width="22.75" style="1" customWidth="1"/>
    <col min="2818" max="2823" width="13.75" style="1" customWidth="1"/>
    <col min="2824" max="2824" width="9.75" style="1" customWidth="1"/>
    <col min="2825" max="3072" width="10" style="1"/>
    <col min="3073" max="3073" width="22.75" style="1" customWidth="1"/>
    <col min="3074" max="3079" width="13.75" style="1" customWidth="1"/>
    <col min="3080" max="3080" width="9.75" style="1" customWidth="1"/>
    <col min="3081" max="3328" width="10" style="1"/>
    <col min="3329" max="3329" width="22.75" style="1" customWidth="1"/>
    <col min="3330" max="3335" width="13.75" style="1" customWidth="1"/>
    <col min="3336" max="3336" width="9.75" style="1" customWidth="1"/>
    <col min="3337" max="3584" width="10" style="1"/>
    <col min="3585" max="3585" width="22.75" style="1" customWidth="1"/>
    <col min="3586" max="3591" width="13.75" style="1" customWidth="1"/>
    <col min="3592" max="3592" width="9.75" style="1" customWidth="1"/>
    <col min="3593" max="3840" width="10" style="1"/>
    <col min="3841" max="3841" width="22.75" style="1" customWidth="1"/>
    <col min="3842" max="3847" width="13.75" style="1" customWidth="1"/>
    <col min="3848" max="3848" width="9.75" style="1" customWidth="1"/>
    <col min="3849" max="4096" width="10" style="1"/>
    <col min="4097" max="4097" width="22.75" style="1" customWidth="1"/>
    <col min="4098" max="4103" width="13.75" style="1" customWidth="1"/>
    <col min="4104" max="4104" width="9.75" style="1" customWidth="1"/>
    <col min="4105" max="4352" width="10" style="1"/>
    <col min="4353" max="4353" width="22.75" style="1" customWidth="1"/>
    <col min="4354" max="4359" width="13.75" style="1" customWidth="1"/>
    <col min="4360" max="4360" width="9.75" style="1" customWidth="1"/>
    <col min="4361" max="4608" width="10" style="1"/>
    <col min="4609" max="4609" width="22.75" style="1" customWidth="1"/>
    <col min="4610" max="4615" width="13.75" style="1" customWidth="1"/>
    <col min="4616" max="4616" width="9.75" style="1" customWidth="1"/>
    <col min="4617" max="4864" width="10" style="1"/>
    <col min="4865" max="4865" width="22.75" style="1" customWidth="1"/>
    <col min="4866" max="4871" width="13.75" style="1" customWidth="1"/>
    <col min="4872" max="4872" width="9.75" style="1" customWidth="1"/>
    <col min="4873" max="5120" width="10" style="1"/>
    <col min="5121" max="5121" width="22.75" style="1" customWidth="1"/>
    <col min="5122" max="5127" width="13.75" style="1" customWidth="1"/>
    <col min="5128" max="5128" width="9.75" style="1" customWidth="1"/>
    <col min="5129" max="5376" width="10" style="1"/>
    <col min="5377" max="5377" width="22.75" style="1" customWidth="1"/>
    <col min="5378" max="5383" width="13.75" style="1" customWidth="1"/>
    <col min="5384" max="5384" width="9.75" style="1" customWidth="1"/>
    <col min="5385" max="5632" width="10" style="1"/>
    <col min="5633" max="5633" width="22.75" style="1" customWidth="1"/>
    <col min="5634" max="5639" width="13.75" style="1" customWidth="1"/>
    <col min="5640" max="5640" width="9.75" style="1" customWidth="1"/>
    <col min="5641" max="5888" width="10" style="1"/>
    <col min="5889" max="5889" width="22.75" style="1" customWidth="1"/>
    <col min="5890" max="5895" width="13.75" style="1" customWidth="1"/>
    <col min="5896" max="5896" width="9.75" style="1" customWidth="1"/>
    <col min="5897" max="6144" width="10" style="1"/>
    <col min="6145" max="6145" width="22.75" style="1" customWidth="1"/>
    <col min="6146" max="6151" width="13.75" style="1" customWidth="1"/>
    <col min="6152" max="6152" width="9.75" style="1" customWidth="1"/>
    <col min="6153" max="6400" width="10" style="1"/>
    <col min="6401" max="6401" width="22.75" style="1" customWidth="1"/>
    <col min="6402" max="6407" width="13.75" style="1" customWidth="1"/>
    <col min="6408" max="6408" width="9.75" style="1" customWidth="1"/>
    <col min="6409" max="6656" width="10" style="1"/>
    <col min="6657" max="6657" width="22.75" style="1" customWidth="1"/>
    <col min="6658" max="6663" width="13.75" style="1" customWidth="1"/>
    <col min="6664" max="6664" width="9.75" style="1" customWidth="1"/>
    <col min="6665" max="6912" width="10" style="1"/>
    <col min="6913" max="6913" width="22.75" style="1" customWidth="1"/>
    <col min="6914" max="6919" width="13.75" style="1" customWidth="1"/>
    <col min="6920" max="6920" width="9.75" style="1" customWidth="1"/>
    <col min="6921" max="7168" width="10" style="1"/>
    <col min="7169" max="7169" width="22.75" style="1" customWidth="1"/>
    <col min="7170" max="7175" width="13.75" style="1" customWidth="1"/>
    <col min="7176" max="7176" width="9.75" style="1" customWidth="1"/>
    <col min="7177" max="7424" width="10" style="1"/>
    <col min="7425" max="7425" width="22.75" style="1" customWidth="1"/>
    <col min="7426" max="7431" width="13.75" style="1" customWidth="1"/>
    <col min="7432" max="7432" width="9.75" style="1" customWidth="1"/>
    <col min="7433" max="7680" width="10" style="1"/>
    <col min="7681" max="7681" width="22.75" style="1" customWidth="1"/>
    <col min="7682" max="7687" width="13.75" style="1" customWidth="1"/>
    <col min="7688" max="7688" width="9.75" style="1" customWidth="1"/>
    <col min="7689" max="7936" width="10" style="1"/>
    <col min="7937" max="7937" width="22.75" style="1" customWidth="1"/>
    <col min="7938" max="7943" width="13.75" style="1" customWidth="1"/>
    <col min="7944" max="7944" width="9.75" style="1" customWidth="1"/>
    <col min="7945" max="8192" width="10" style="1"/>
    <col min="8193" max="8193" width="22.75" style="1" customWidth="1"/>
    <col min="8194" max="8199" width="13.75" style="1" customWidth="1"/>
    <col min="8200" max="8200" width="9.75" style="1" customWidth="1"/>
    <col min="8201" max="8448" width="10" style="1"/>
    <col min="8449" max="8449" width="22.75" style="1" customWidth="1"/>
    <col min="8450" max="8455" width="13.75" style="1" customWidth="1"/>
    <col min="8456" max="8456" width="9.75" style="1" customWidth="1"/>
    <col min="8457" max="8704" width="10" style="1"/>
    <col min="8705" max="8705" width="22.75" style="1" customWidth="1"/>
    <col min="8706" max="8711" width="13.75" style="1" customWidth="1"/>
    <col min="8712" max="8712" width="9.75" style="1" customWidth="1"/>
    <col min="8713" max="8960" width="10" style="1"/>
    <col min="8961" max="8961" width="22.75" style="1" customWidth="1"/>
    <col min="8962" max="8967" width="13.75" style="1" customWidth="1"/>
    <col min="8968" max="8968" width="9.75" style="1" customWidth="1"/>
    <col min="8969" max="9216" width="10" style="1"/>
    <col min="9217" max="9217" width="22.75" style="1" customWidth="1"/>
    <col min="9218" max="9223" width="13.75" style="1" customWidth="1"/>
    <col min="9224" max="9224" width="9.75" style="1" customWidth="1"/>
    <col min="9225" max="9472" width="10" style="1"/>
    <col min="9473" max="9473" width="22.75" style="1" customWidth="1"/>
    <col min="9474" max="9479" width="13.75" style="1" customWidth="1"/>
    <col min="9480" max="9480" width="9.75" style="1" customWidth="1"/>
    <col min="9481" max="9728" width="10" style="1"/>
    <col min="9729" max="9729" width="22.75" style="1" customWidth="1"/>
    <col min="9730" max="9735" width="13.75" style="1" customWidth="1"/>
    <col min="9736" max="9736" width="9.75" style="1" customWidth="1"/>
    <col min="9737" max="9984" width="10" style="1"/>
    <col min="9985" max="9985" width="22.75" style="1" customWidth="1"/>
    <col min="9986" max="9991" width="13.75" style="1" customWidth="1"/>
    <col min="9992" max="9992" width="9.75" style="1" customWidth="1"/>
    <col min="9993" max="10240" width="10" style="1"/>
    <col min="10241" max="10241" width="22.75" style="1" customWidth="1"/>
    <col min="10242" max="10247" width="13.75" style="1" customWidth="1"/>
    <col min="10248" max="10248" width="9.75" style="1" customWidth="1"/>
    <col min="10249" max="10496" width="10" style="1"/>
    <col min="10497" max="10497" width="22.75" style="1" customWidth="1"/>
    <col min="10498" max="10503" width="13.75" style="1" customWidth="1"/>
    <col min="10504" max="10504" width="9.75" style="1" customWidth="1"/>
    <col min="10505" max="10752" width="10" style="1"/>
    <col min="10753" max="10753" width="22.75" style="1" customWidth="1"/>
    <col min="10754" max="10759" width="13.75" style="1" customWidth="1"/>
    <col min="10760" max="10760" width="9.75" style="1" customWidth="1"/>
    <col min="10761" max="11008" width="10" style="1"/>
    <col min="11009" max="11009" width="22.75" style="1" customWidth="1"/>
    <col min="11010" max="11015" width="13.75" style="1" customWidth="1"/>
    <col min="11016" max="11016" width="9.75" style="1" customWidth="1"/>
    <col min="11017" max="11264" width="10" style="1"/>
    <col min="11265" max="11265" width="22.75" style="1" customWidth="1"/>
    <col min="11266" max="11271" width="13.75" style="1" customWidth="1"/>
    <col min="11272" max="11272" width="9.75" style="1" customWidth="1"/>
    <col min="11273" max="11520" width="10" style="1"/>
    <col min="11521" max="11521" width="22.75" style="1" customWidth="1"/>
    <col min="11522" max="11527" width="13.75" style="1" customWidth="1"/>
    <col min="11528" max="11528" width="9.75" style="1" customWidth="1"/>
    <col min="11529" max="11776" width="10" style="1"/>
    <col min="11777" max="11777" width="22.75" style="1" customWidth="1"/>
    <col min="11778" max="11783" width="13.75" style="1" customWidth="1"/>
    <col min="11784" max="11784" width="9.75" style="1" customWidth="1"/>
    <col min="11785" max="12032" width="10" style="1"/>
    <col min="12033" max="12033" width="22.75" style="1" customWidth="1"/>
    <col min="12034" max="12039" width="13.75" style="1" customWidth="1"/>
    <col min="12040" max="12040" width="9.75" style="1" customWidth="1"/>
    <col min="12041" max="12288" width="10" style="1"/>
    <col min="12289" max="12289" width="22.75" style="1" customWidth="1"/>
    <col min="12290" max="12295" width="13.75" style="1" customWidth="1"/>
    <col min="12296" max="12296" width="9.75" style="1" customWidth="1"/>
    <col min="12297" max="12544" width="10" style="1"/>
    <col min="12545" max="12545" width="22.75" style="1" customWidth="1"/>
    <col min="12546" max="12551" width="13.75" style="1" customWidth="1"/>
    <col min="12552" max="12552" width="9.75" style="1" customWidth="1"/>
    <col min="12553" max="12800" width="10" style="1"/>
    <col min="12801" max="12801" width="22.75" style="1" customWidth="1"/>
    <col min="12802" max="12807" width="13.75" style="1" customWidth="1"/>
    <col min="12808" max="12808" width="9.75" style="1" customWidth="1"/>
    <col min="12809" max="13056" width="10" style="1"/>
    <col min="13057" max="13057" width="22.75" style="1" customWidth="1"/>
    <col min="13058" max="13063" width="13.75" style="1" customWidth="1"/>
    <col min="13064" max="13064" width="9.75" style="1" customWidth="1"/>
    <col min="13065" max="13312" width="10" style="1"/>
    <col min="13313" max="13313" width="22.75" style="1" customWidth="1"/>
    <col min="13314" max="13319" width="13.75" style="1" customWidth="1"/>
    <col min="13320" max="13320" width="9.75" style="1" customWidth="1"/>
    <col min="13321" max="13568" width="10" style="1"/>
    <col min="13569" max="13569" width="22.75" style="1" customWidth="1"/>
    <col min="13570" max="13575" width="13.75" style="1" customWidth="1"/>
    <col min="13576" max="13576" width="9.75" style="1" customWidth="1"/>
    <col min="13577" max="13824" width="10" style="1"/>
    <col min="13825" max="13825" width="22.75" style="1" customWidth="1"/>
    <col min="13826" max="13831" width="13.75" style="1" customWidth="1"/>
    <col min="13832" max="13832" width="9.75" style="1" customWidth="1"/>
    <col min="13833" max="14080" width="10" style="1"/>
    <col min="14081" max="14081" width="22.75" style="1" customWidth="1"/>
    <col min="14082" max="14087" width="13.75" style="1" customWidth="1"/>
    <col min="14088" max="14088" width="9.75" style="1" customWidth="1"/>
    <col min="14089" max="14336" width="10" style="1"/>
    <col min="14337" max="14337" width="22.75" style="1" customWidth="1"/>
    <col min="14338" max="14343" width="13.75" style="1" customWidth="1"/>
    <col min="14344" max="14344" width="9.75" style="1" customWidth="1"/>
    <col min="14345" max="14592" width="10" style="1"/>
    <col min="14593" max="14593" width="22.75" style="1" customWidth="1"/>
    <col min="14594" max="14599" width="13.75" style="1" customWidth="1"/>
    <col min="14600" max="14600" width="9.75" style="1" customWidth="1"/>
    <col min="14601" max="14848" width="10" style="1"/>
    <col min="14849" max="14849" width="22.75" style="1" customWidth="1"/>
    <col min="14850" max="14855" width="13.75" style="1" customWidth="1"/>
    <col min="14856" max="14856" width="9.75" style="1" customWidth="1"/>
    <col min="14857" max="15104" width="10" style="1"/>
    <col min="15105" max="15105" width="22.75" style="1" customWidth="1"/>
    <col min="15106" max="15111" width="13.75" style="1" customWidth="1"/>
    <col min="15112" max="15112" width="9.75" style="1" customWidth="1"/>
    <col min="15113" max="15360" width="10" style="1"/>
    <col min="15361" max="15361" width="22.75" style="1" customWidth="1"/>
    <col min="15362" max="15367" width="13.75" style="1" customWidth="1"/>
    <col min="15368" max="15368" width="9.75" style="1" customWidth="1"/>
    <col min="15369" max="15616" width="10" style="1"/>
    <col min="15617" max="15617" width="22.75" style="1" customWidth="1"/>
    <col min="15618" max="15623" width="13.75" style="1" customWidth="1"/>
    <col min="15624" max="15624" width="9.75" style="1" customWidth="1"/>
    <col min="15625" max="15872" width="10" style="1"/>
    <col min="15873" max="15873" width="22.75" style="1" customWidth="1"/>
    <col min="15874" max="15879" width="13.75" style="1" customWidth="1"/>
    <col min="15880" max="15880" width="9.75" style="1" customWidth="1"/>
    <col min="15881" max="16128" width="10" style="1"/>
    <col min="16129" max="16129" width="22.75" style="1" customWidth="1"/>
    <col min="16130" max="16135" width="13.75" style="1" customWidth="1"/>
    <col min="16136" max="16136" width="9.75" style="1" customWidth="1"/>
    <col min="16137" max="16384" width="10" style="1"/>
  </cols>
  <sheetData>
    <row r="1" ht="19.5" customHeight="1" spans="1:1">
      <c r="A1" s="2" t="s">
        <v>869</v>
      </c>
    </row>
    <row r="2" ht="22.5" spans="1:7">
      <c r="A2" s="3" t="s">
        <v>870</v>
      </c>
      <c r="B2" s="3"/>
      <c r="C2" s="3"/>
      <c r="D2" s="3"/>
      <c r="E2" s="3"/>
      <c r="F2" s="3"/>
      <c r="G2" s="3"/>
    </row>
    <row r="3" ht="23.25" customHeight="1" spans="1:7">
      <c r="A3" s="10"/>
      <c r="B3" s="10"/>
      <c r="G3" s="4" t="s">
        <v>871</v>
      </c>
    </row>
    <row r="4" ht="32.25" customHeight="1" spans="1:7">
      <c r="A4" s="5" t="s">
        <v>646</v>
      </c>
      <c r="B4" s="5" t="s">
        <v>872</v>
      </c>
      <c r="C4" s="5"/>
      <c r="D4" s="5"/>
      <c r="E4" s="5" t="s">
        <v>873</v>
      </c>
      <c r="F4" s="5"/>
      <c r="G4" s="5"/>
    </row>
    <row r="5" ht="32.25" customHeight="1" spans="1:7">
      <c r="A5" s="5"/>
      <c r="B5" s="5" t="s">
        <v>647</v>
      </c>
      <c r="C5" s="5" t="s">
        <v>874</v>
      </c>
      <c r="D5" s="5" t="s">
        <v>875</v>
      </c>
      <c r="E5" s="5" t="s">
        <v>647</v>
      </c>
      <c r="F5" s="5" t="s">
        <v>874</v>
      </c>
      <c r="G5" s="5" t="s">
        <v>875</v>
      </c>
    </row>
    <row r="6" ht="35.25" customHeight="1" spans="1:7">
      <c r="A6" s="14" t="s">
        <v>876</v>
      </c>
      <c r="B6" s="12">
        <f>B7+B8</f>
        <v>76.13</v>
      </c>
      <c r="C6" s="12">
        <f>C7+C8</f>
        <v>16.76</v>
      </c>
      <c r="D6" s="12">
        <f>D7+D8</f>
        <v>59.37</v>
      </c>
      <c r="E6" s="12">
        <f>SUM(F6:G6)</f>
        <v>74.53</v>
      </c>
      <c r="F6" s="12">
        <f t="shared" ref="E6:G6" si="0">F7+F8</f>
        <v>16.41</v>
      </c>
      <c r="G6" s="12">
        <f t="shared" si="0"/>
        <v>58.12</v>
      </c>
    </row>
    <row r="7" ht="35.25" customHeight="1" spans="1:7">
      <c r="A7" s="14" t="s">
        <v>877</v>
      </c>
      <c r="B7" s="12">
        <f>SUM(C7:D7)</f>
        <v>76.13</v>
      </c>
      <c r="C7" s="12">
        <v>16.76</v>
      </c>
      <c r="D7" s="12">
        <v>59.37</v>
      </c>
      <c r="E7" s="12">
        <f>SUM(F7:G7)</f>
        <v>74.53</v>
      </c>
      <c r="F7" s="12">
        <v>16.41</v>
      </c>
      <c r="G7" s="12">
        <v>58.12</v>
      </c>
    </row>
    <row r="8" ht="35.25" customHeight="1" spans="1:7">
      <c r="A8" s="14" t="s">
        <v>878</v>
      </c>
      <c r="B8" s="12"/>
      <c r="C8" s="12"/>
      <c r="D8" s="12"/>
      <c r="E8" s="12"/>
      <c r="F8" s="12"/>
      <c r="G8" s="12"/>
    </row>
    <row r="9" ht="35.25" customHeight="1" spans="1:7">
      <c r="A9" s="11" t="s">
        <v>879</v>
      </c>
      <c r="B9" s="12"/>
      <c r="C9" s="12"/>
      <c r="D9" s="12"/>
      <c r="E9" s="12"/>
      <c r="F9" s="12"/>
      <c r="G9" s="12"/>
    </row>
    <row r="10" ht="35.25" customHeight="1" spans="1:7">
      <c r="A10" s="11" t="s">
        <v>880</v>
      </c>
      <c r="B10" s="12"/>
      <c r="C10" s="12"/>
      <c r="D10" s="12"/>
      <c r="E10" s="12"/>
      <c r="F10" s="12"/>
      <c r="G10" s="12"/>
    </row>
    <row r="11" ht="35.25" customHeight="1" spans="1:7">
      <c r="A11" s="15" t="s">
        <v>881</v>
      </c>
      <c r="B11" s="12"/>
      <c r="C11" s="12"/>
      <c r="D11" s="12"/>
      <c r="E11" s="12"/>
      <c r="F11" s="12"/>
      <c r="G11" s="12"/>
    </row>
    <row r="12" spans="1:7">
      <c r="A12" s="16"/>
      <c r="B12" s="16"/>
      <c r="C12" s="16"/>
      <c r="D12" s="16"/>
      <c r="E12" s="16"/>
      <c r="F12" s="16"/>
      <c r="G12" s="16"/>
    </row>
  </sheetData>
  <mergeCells count="5">
    <mergeCell ref="A2:G2"/>
    <mergeCell ref="B4:D4"/>
    <mergeCell ref="E4:G4"/>
    <mergeCell ref="A12:G12"/>
    <mergeCell ref="A4:A5"/>
  </mergeCells>
  <pageMargins left="0.699305555555556" right="0.699305555555556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0"/>
  <sheetViews>
    <sheetView workbookViewId="0">
      <selection activeCell="G8" sqref="G8"/>
    </sheetView>
  </sheetViews>
  <sheetFormatPr defaultColWidth="10" defaultRowHeight="14.2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19.5" style="1" customWidth="1"/>
    <col min="259" max="259" width="16" style="1" customWidth="1"/>
    <col min="260" max="512" width="10" style="1"/>
    <col min="513" max="513" width="51.125" style="1" customWidth="1"/>
    <col min="514" max="514" width="19.5" style="1" customWidth="1"/>
    <col min="515" max="515" width="16" style="1" customWidth="1"/>
    <col min="516" max="768" width="10" style="1"/>
    <col min="769" max="769" width="51.125" style="1" customWidth="1"/>
    <col min="770" max="770" width="19.5" style="1" customWidth="1"/>
    <col min="771" max="771" width="16" style="1" customWidth="1"/>
    <col min="772" max="1024" width="10" style="1"/>
    <col min="1025" max="1025" width="51.125" style="1" customWidth="1"/>
    <col min="1026" max="1026" width="19.5" style="1" customWidth="1"/>
    <col min="1027" max="1027" width="16" style="1" customWidth="1"/>
    <col min="1028" max="1280" width="10" style="1"/>
    <col min="1281" max="1281" width="51.125" style="1" customWidth="1"/>
    <col min="1282" max="1282" width="19.5" style="1" customWidth="1"/>
    <col min="1283" max="1283" width="16" style="1" customWidth="1"/>
    <col min="1284" max="1536" width="10" style="1"/>
    <col min="1537" max="1537" width="51.125" style="1" customWidth="1"/>
    <col min="1538" max="1538" width="19.5" style="1" customWidth="1"/>
    <col min="1539" max="1539" width="16" style="1" customWidth="1"/>
    <col min="1540" max="1792" width="10" style="1"/>
    <col min="1793" max="1793" width="51.125" style="1" customWidth="1"/>
    <col min="1794" max="1794" width="19.5" style="1" customWidth="1"/>
    <col min="1795" max="1795" width="16" style="1" customWidth="1"/>
    <col min="1796" max="2048" width="10" style="1"/>
    <col min="2049" max="2049" width="51.125" style="1" customWidth="1"/>
    <col min="2050" max="2050" width="19.5" style="1" customWidth="1"/>
    <col min="2051" max="2051" width="16" style="1" customWidth="1"/>
    <col min="2052" max="2304" width="10" style="1"/>
    <col min="2305" max="2305" width="51.125" style="1" customWidth="1"/>
    <col min="2306" max="2306" width="19.5" style="1" customWidth="1"/>
    <col min="2307" max="2307" width="16" style="1" customWidth="1"/>
    <col min="2308" max="2560" width="10" style="1"/>
    <col min="2561" max="2561" width="51.125" style="1" customWidth="1"/>
    <col min="2562" max="2562" width="19.5" style="1" customWidth="1"/>
    <col min="2563" max="2563" width="16" style="1" customWidth="1"/>
    <col min="2564" max="2816" width="10" style="1"/>
    <col min="2817" max="2817" width="51.125" style="1" customWidth="1"/>
    <col min="2818" max="2818" width="19.5" style="1" customWidth="1"/>
    <col min="2819" max="2819" width="16" style="1" customWidth="1"/>
    <col min="2820" max="3072" width="10" style="1"/>
    <col min="3073" max="3073" width="51.125" style="1" customWidth="1"/>
    <col min="3074" max="3074" width="19.5" style="1" customWidth="1"/>
    <col min="3075" max="3075" width="16" style="1" customWidth="1"/>
    <col min="3076" max="3328" width="10" style="1"/>
    <col min="3329" max="3329" width="51.125" style="1" customWidth="1"/>
    <col min="3330" max="3330" width="19.5" style="1" customWidth="1"/>
    <col min="3331" max="3331" width="16" style="1" customWidth="1"/>
    <col min="3332" max="3584" width="10" style="1"/>
    <col min="3585" max="3585" width="51.125" style="1" customWidth="1"/>
    <col min="3586" max="3586" width="19.5" style="1" customWidth="1"/>
    <col min="3587" max="3587" width="16" style="1" customWidth="1"/>
    <col min="3588" max="3840" width="10" style="1"/>
    <col min="3841" max="3841" width="51.125" style="1" customWidth="1"/>
    <col min="3842" max="3842" width="19.5" style="1" customWidth="1"/>
    <col min="3843" max="3843" width="16" style="1" customWidth="1"/>
    <col min="3844" max="4096" width="10" style="1"/>
    <col min="4097" max="4097" width="51.125" style="1" customWidth="1"/>
    <col min="4098" max="4098" width="19.5" style="1" customWidth="1"/>
    <col min="4099" max="4099" width="16" style="1" customWidth="1"/>
    <col min="4100" max="4352" width="10" style="1"/>
    <col min="4353" max="4353" width="51.125" style="1" customWidth="1"/>
    <col min="4354" max="4354" width="19.5" style="1" customWidth="1"/>
    <col min="4355" max="4355" width="16" style="1" customWidth="1"/>
    <col min="4356" max="4608" width="10" style="1"/>
    <col min="4609" max="4609" width="51.125" style="1" customWidth="1"/>
    <col min="4610" max="4610" width="19.5" style="1" customWidth="1"/>
    <col min="4611" max="4611" width="16" style="1" customWidth="1"/>
    <col min="4612" max="4864" width="10" style="1"/>
    <col min="4865" max="4865" width="51.125" style="1" customWidth="1"/>
    <col min="4866" max="4866" width="19.5" style="1" customWidth="1"/>
    <col min="4867" max="4867" width="16" style="1" customWidth="1"/>
    <col min="4868" max="5120" width="10" style="1"/>
    <col min="5121" max="5121" width="51.125" style="1" customWidth="1"/>
    <col min="5122" max="5122" width="19.5" style="1" customWidth="1"/>
    <col min="5123" max="5123" width="16" style="1" customWidth="1"/>
    <col min="5124" max="5376" width="10" style="1"/>
    <col min="5377" max="5377" width="51.125" style="1" customWidth="1"/>
    <col min="5378" max="5378" width="19.5" style="1" customWidth="1"/>
    <col min="5379" max="5379" width="16" style="1" customWidth="1"/>
    <col min="5380" max="5632" width="10" style="1"/>
    <col min="5633" max="5633" width="51.125" style="1" customWidth="1"/>
    <col min="5634" max="5634" width="19.5" style="1" customWidth="1"/>
    <col min="5635" max="5635" width="16" style="1" customWidth="1"/>
    <col min="5636" max="5888" width="10" style="1"/>
    <col min="5889" max="5889" width="51.125" style="1" customWidth="1"/>
    <col min="5890" max="5890" width="19.5" style="1" customWidth="1"/>
    <col min="5891" max="5891" width="16" style="1" customWidth="1"/>
    <col min="5892" max="6144" width="10" style="1"/>
    <col min="6145" max="6145" width="51.125" style="1" customWidth="1"/>
    <col min="6146" max="6146" width="19.5" style="1" customWidth="1"/>
    <col min="6147" max="6147" width="16" style="1" customWidth="1"/>
    <col min="6148" max="6400" width="10" style="1"/>
    <col min="6401" max="6401" width="51.125" style="1" customWidth="1"/>
    <col min="6402" max="6402" width="19.5" style="1" customWidth="1"/>
    <col min="6403" max="6403" width="16" style="1" customWidth="1"/>
    <col min="6404" max="6656" width="10" style="1"/>
    <col min="6657" max="6657" width="51.125" style="1" customWidth="1"/>
    <col min="6658" max="6658" width="19.5" style="1" customWidth="1"/>
    <col min="6659" max="6659" width="16" style="1" customWidth="1"/>
    <col min="6660" max="6912" width="10" style="1"/>
    <col min="6913" max="6913" width="51.125" style="1" customWidth="1"/>
    <col min="6914" max="6914" width="19.5" style="1" customWidth="1"/>
    <col min="6915" max="6915" width="16" style="1" customWidth="1"/>
    <col min="6916" max="7168" width="10" style="1"/>
    <col min="7169" max="7169" width="51.125" style="1" customWidth="1"/>
    <col min="7170" max="7170" width="19.5" style="1" customWidth="1"/>
    <col min="7171" max="7171" width="16" style="1" customWidth="1"/>
    <col min="7172" max="7424" width="10" style="1"/>
    <col min="7425" max="7425" width="51.125" style="1" customWidth="1"/>
    <col min="7426" max="7426" width="19.5" style="1" customWidth="1"/>
    <col min="7427" max="7427" width="16" style="1" customWidth="1"/>
    <col min="7428" max="7680" width="10" style="1"/>
    <col min="7681" max="7681" width="51.125" style="1" customWidth="1"/>
    <col min="7682" max="7682" width="19.5" style="1" customWidth="1"/>
    <col min="7683" max="7683" width="16" style="1" customWidth="1"/>
    <col min="7684" max="7936" width="10" style="1"/>
    <col min="7937" max="7937" width="51.125" style="1" customWidth="1"/>
    <col min="7938" max="7938" width="19.5" style="1" customWidth="1"/>
    <col min="7939" max="7939" width="16" style="1" customWidth="1"/>
    <col min="7940" max="8192" width="10" style="1"/>
    <col min="8193" max="8193" width="51.125" style="1" customWidth="1"/>
    <col min="8194" max="8194" width="19.5" style="1" customWidth="1"/>
    <col min="8195" max="8195" width="16" style="1" customWidth="1"/>
    <col min="8196" max="8448" width="10" style="1"/>
    <col min="8449" max="8449" width="51.125" style="1" customWidth="1"/>
    <col min="8450" max="8450" width="19.5" style="1" customWidth="1"/>
    <col min="8451" max="8451" width="16" style="1" customWidth="1"/>
    <col min="8452" max="8704" width="10" style="1"/>
    <col min="8705" max="8705" width="51.125" style="1" customWidth="1"/>
    <col min="8706" max="8706" width="19.5" style="1" customWidth="1"/>
    <col min="8707" max="8707" width="16" style="1" customWidth="1"/>
    <col min="8708" max="8960" width="10" style="1"/>
    <col min="8961" max="8961" width="51.125" style="1" customWidth="1"/>
    <col min="8962" max="8962" width="19.5" style="1" customWidth="1"/>
    <col min="8963" max="8963" width="16" style="1" customWidth="1"/>
    <col min="8964" max="9216" width="10" style="1"/>
    <col min="9217" max="9217" width="51.125" style="1" customWidth="1"/>
    <col min="9218" max="9218" width="19.5" style="1" customWidth="1"/>
    <col min="9219" max="9219" width="16" style="1" customWidth="1"/>
    <col min="9220" max="9472" width="10" style="1"/>
    <col min="9473" max="9473" width="51.125" style="1" customWidth="1"/>
    <col min="9474" max="9474" width="19.5" style="1" customWidth="1"/>
    <col min="9475" max="9475" width="16" style="1" customWidth="1"/>
    <col min="9476" max="9728" width="10" style="1"/>
    <col min="9729" max="9729" width="51.125" style="1" customWidth="1"/>
    <col min="9730" max="9730" width="19.5" style="1" customWidth="1"/>
    <col min="9731" max="9731" width="16" style="1" customWidth="1"/>
    <col min="9732" max="9984" width="10" style="1"/>
    <col min="9985" max="9985" width="51.125" style="1" customWidth="1"/>
    <col min="9986" max="9986" width="19.5" style="1" customWidth="1"/>
    <col min="9987" max="9987" width="16" style="1" customWidth="1"/>
    <col min="9988" max="10240" width="10" style="1"/>
    <col min="10241" max="10241" width="51.125" style="1" customWidth="1"/>
    <col min="10242" max="10242" width="19.5" style="1" customWidth="1"/>
    <col min="10243" max="10243" width="16" style="1" customWidth="1"/>
    <col min="10244" max="10496" width="10" style="1"/>
    <col min="10497" max="10497" width="51.125" style="1" customWidth="1"/>
    <col min="10498" max="10498" width="19.5" style="1" customWidth="1"/>
    <col min="10499" max="10499" width="16" style="1" customWidth="1"/>
    <col min="10500" max="10752" width="10" style="1"/>
    <col min="10753" max="10753" width="51.125" style="1" customWidth="1"/>
    <col min="10754" max="10754" width="19.5" style="1" customWidth="1"/>
    <col min="10755" max="10755" width="16" style="1" customWidth="1"/>
    <col min="10756" max="11008" width="10" style="1"/>
    <col min="11009" max="11009" width="51.125" style="1" customWidth="1"/>
    <col min="11010" max="11010" width="19.5" style="1" customWidth="1"/>
    <col min="11011" max="11011" width="16" style="1" customWidth="1"/>
    <col min="11012" max="11264" width="10" style="1"/>
    <col min="11265" max="11265" width="51.125" style="1" customWidth="1"/>
    <col min="11266" max="11266" width="19.5" style="1" customWidth="1"/>
    <col min="11267" max="11267" width="16" style="1" customWidth="1"/>
    <col min="11268" max="11520" width="10" style="1"/>
    <col min="11521" max="11521" width="51.125" style="1" customWidth="1"/>
    <col min="11522" max="11522" width="19.5" style="1" customWidth="1"/>
    <col min="11523" max="11523" width="16" style="1" customWidth="1"/>
    <col min="11524" max="11776" width="10" style="1"/>
    <col min="11777" max="11777" width="51.125" style="1" customWidth="1"/>
    <col min="11778" max="11778" width="19.5" style="1" customWidth="1"/>
    <col min="11779" max="11779" width="16" style="1" customWidth="1"/>
    <col min="11780" max="12032" width="10" style="1"/>
    <col min="12033" max="12033" width="51.125" style="1" customWidth="1"/>
    <col min="12034" max="12034" width="19.5" style="1" customWidth="1"/>
    <col min="12035" max="12035" width="16" style="1" customWidth="1"/>
    <col min="12036" max="12288" width="10" style="1"/>
    <col min="12289" max="12289" width="51.125" style="1" customWidth="1"/>
    <col min="12290" max="12290" width="19.5" style="1" customWidth="1"/>
    <col min="12291" max="12291" width="16" style="1" customWidth="1"/>
    <col min="12292" max="12544" width="10" style="1"/>
    <col min="12545" max="12545" width="51.125" style="1" customWidth="1"/>
    <col min="12546" max="12546" width="19.5" style="1" customWidth="1"/>
    <col min="12547" max="12547" width="16" style="1" customWidth="1"/>
    <col min="12548" max="12800" width="10" style="1"/>
    <col min="12801" max="12801" width="51.125" style="1" customWidth="1"/>
    <col min="12802" max="12802" width="19.5" style="1" customWidth="1"/>
    <col min="12803" max="12803" width="16" style="1" customWidth="1"/>
    <col min="12804" max="13056" width="10" style="1"/>
    <col min="13057" max="13057" width="51.125" style="1" customWidth="1"/>
    <col min="13058" max="13058" width="19.5" style="1" customWidth="1"/>
    <col min="13059" max="13059" width="16" style="1" customWidth="1"/>
    <col min="13060" max="13312" width="10" style="1"/>
    <col min="13313" max="13313" width="51.125" style="1" customWidth="1"/>
    <col min="13314" max="13314" width="19.5" style="1" customWidth="1"/>
    <col min="13315" max="13315" width="16" style="1" customWidth="1"/>
    <col min="13316" max="13568" width="10" style="1"/>
    <col min="13569" max="13569" width="51.125" style="1" customWidth="1"/>
    <col min="13570" max="13570" width="19.5" style="1" customWidth="1"/>
    <col min="13571" max="13571" width="16" style="1" customWidth="1"/>
    <col min="13572" max="13824" width="10" style="1"/>
    <col min="13825" max="13825" width="51.125" style="1" customWidth="1"/>
    <col min="13826" max="13826" width="19.5" style="1" customWidth="1"/>
    <col min="13827" max="13827" width="16" style="1" customWidth="1"/>
    <col min="13828" max="14080" width="10" style="1"/>
    <col min="14081" max="14081" width="51.125" style="1" customWidth="1"/>
    <col min="14082" max="14082" width="19.5" style="1" customWidth="1"/>
    <col min="14083" max="14083" width="16" style="1" customWidth="1"/>
    <col min="14084" max="14336" width="10" style="1"/>
    <col min="14337" max="14337" width="51.125" style="1" customWidth="1"/>
    <col min="14338" max="14338" width="19.5" style="1" customWidth="1"/>
    <col min="14339" max="14339" width="16" style="1" customWidth="1"/>
    <col min="14340" max="14592" width="10" style="1"/>
    <col min="14593" max="14593" width="51.125" style="1" customWidth="1"/>
    <col min="14594" max="14594" width="19.5" style="1" customWidth="1"/>
    <col min="14595" max="14595" width="16" style="1" customWidth="1"/>
    <col min="14596" max="14848" width="10" style="1"/>
    <col min="14849" max="14849" width="51.125" style="1" customWidth="1"/>
    <col min="14850" max="14850" width="19.5" style="1" customWidth="1"/>
    <col min="14851" max="14851" width="16" style="1" customWidth="1"/>
    <col min="14852" max="15104" width="10" style="1"/>
    <col min="15105" max="15105" width="51.125" style="1" customWidth="1"/>
    <col min="15106" max="15106" width="19.5" style="1" customWidth="1"/>
    <col min="15107" max="15107" width="16" style="1" customWidth="1"/>
    <col min="15108" max="15360" width="10" style="1"/>
    <col min="15361" max="15361" width="51.125" style="1" customWidth="1"/>
    <col min="15362" max="15362" width="19.5" style="1" customWidth="1"/>
    <col min="15363" max="15363" width="16" style="1" customWidth="1"/>
    <col min="15364" max="15616" width="10" style="1"/>
    <col min="15617" max="15617" width="51.125" style="1" customWidth="1"/>
    <col min="15618" max="15618" width="19.5" style="1" customWidth="1"/>
    <col min="15619" max="15619" width="16" style="1" customWidth="1"/>
    <col min="15620" max="15872" width="10" style="1"/>
    <col min="15873" max="15873" width="51.125" style="1" customWidth="1"/>
    <col min="15874" max="15874" width="19.5" style="1" customWidth="1"/>
    <col min="15875" max="15875" width="16" style="1" customWidth="1"/>
    <col min="15876" max="16128" width="10" style="1"/>
    <col min="16129" max="16129" width="51.125" style="1" customWidth="1"/>
    <col min="16130" max="16130" width="19.5" style="1" customWidth="1"/>
    <col min="16131" max="16131" width="16" style="1" customWidth="1"/>
    <col min="16132" max="16384" width="10" style="1"/>
  </cols>
  <sheetData>
    <row r="1" ht="17.25" customHeight="1" spans="1:1">
      <c r="A1" s="2" t="s">
        <v>882</v>
      </c>
    </row>
    <row r="2" ht="28.7" customHeight="1" spans="1:3">
      <c r="A2" s="9" t="s">
        <v>883</v>
      </c>
      <c r="B2" s="9"/>
      <c r="C2" s="9"/>
    </row>
    <row r="3" ht="22.5" customHeight="1" spans="1:3">
      <c r="A3" s="10"/>
      <c r="B3" s="4"/>
      <c r="C3" s="4" t="s">
        <v>871</v>
      </c>
    </row>
    <row r="4" ht="33.75" customHeight="1" spans="1:3">
      <c r="A4" s="5" t="s">
        <v>61</v>
      </c>
      <c r="B4" s="5" t="s">
        <v>884</v>
      </c>
      <c r="C4" s="5" t="s">
        <v>885</v>
      </c>
    </row>
    <row r="5" ht="33.75" customHeight="1" spans="1:3">
      <c r="A5" s="11" t="s">
        <v>886</v>
      </c>
      <c r="B5" s="12">
        <v>15.05</v>
      </c>
      <c r="C5" s="12">
        <v>15.05</v>
      </c>
    </row>
    <row r="6" ht="33.75" customHeight="1" spans="1:3">
      <c r="A6" s="11" t="s">
        <v>887</v>
      </c>
      <c r="B6" s="12">
        <v>2.7</v>
      </c>
      <c r="C6" s="12">
        <v>2.7</v>
      </c>
    </row>
    <row r="7" ht="33.75" customHeight="1" spans="1:3">
      <c r="A7" s="11" t="s">
        <v>888</v>
      </c>
      <c r="B7" s="12">
        <v>1.34</v>
      </c>
      <c r="C7" s="12">
        <v>1.34</v>
      </c>
    </row>
    <row r="8" ht="33.75" customHeight="1" spans="1:3">
      <c r="A8" s="11" t="s">
        <v>889</v>
      </c>
      <c r="B8" s="12">
        <v>16.41</v>
      </c>
      <c r="C8" s="12">
        <v>16.41</v>
      </c>
    </row>
    <row r="9" ht="33.75" customHeight="1" spans="1:3">
      <c r="A9" s="11" t="s">
        <v>890</v>
      </c>
      <c r="B9" s="12">
        <v>16.76</v>
      </c>
      <c r="C9" s="12">
        <v>16.76</v>
      </c>
    </row>
    <row r="10" ht="33.75" customHeight="1" spans="1:3">
      <c r="A10" s="11" t="s">
        <v>891</v>
      </c>
      <c r="B10" s="12"/>
      <c r="C10" s="12"/>
    </row>
  </sheetData>
  <mergeCells count="1">
    <mergeCell ref="A2:C2"/>
  </mergeCells>
  <pageMargins left="0.699305555555556" right="0.699305555555556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0"/>
  <sheetViews>
    <sheetView topLeftCell="A3" workbookViewId="0">
      <selection activeCell="G16" sqref="G16"/>
    </sheetView>
  </sheetViews>
  <sheetFormatPr defaultColWidth="10" defaultRowHeight="14.2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21.75" style="1" customWidth="1"/>
    <col min="259" max="259" width="9.75" style="1" customWidth="1"/>
    <col min="260" max="512" width="10" style="1"/>
    <col min="513" max="513" width="51.125" style="1" customWidth="1"/>
    <col min="514" max="514" width="21.75" style="1" customWidth="1"/>
    <col min="515" max="515" width="9.75" style="1" customWidth="1"/>
    <col min="516" max="768" width="10" style="1"/>
    <col min="769" max="769" width="51.125" style="1" customWidth="1"/>
    <col min="770" max="770" width="21.75" style="1" customWidth="1"/>
    <col min="771" max="771" width="9.75" style="1" customWidth="1"/>
    <col min="772" max="1024" width="10" style="1"/>
    <col min="1025" max="1025" width="51.125" style="1" customWidth="1"/>
    <col min="1026" max="1026" width="21.75" style="1" customWidth="1"/>
    <col min="1027" max="1027" width="9.75" style="1" customWidth="1"/>
    <col min="1028" max="1280" width="10" style="1"/>
    <col min="1281" max="1281" width="51.125" style="1" customWidth="1"/>
    <col min="1282" max="1282" width="21.75" style="1" customWidth="1"/>
    <col min="1283" max="1283" width="9.75" style="1" customWidth="1"/>
    <col min="1284" max="1536" width="10" style="1"/>
    <col min="1537" max="1537" width="51.125" style="1" customWidth="1"/>
    <col min="1538" max="1538" width="21.75" style="1" customWidth="1"/>
    <col min="1539" max="1539" width="9.75" style="1" customWidth="1"/>
    <col min="1540" max="1792" width="10" style="1"/>
    <col min="1793" max="1793" width="51.125" style="1" customWidth="1"/>
    <col min="1794" max="1794" width="21.75" style="1" customWidth="1"/>
    <col min="1795" max="1795" width="9.75" style="1" customWidth="1"/>
    <col min="1796" max="2048" width="10" style="1"/>
    <col min="2049" max="2049" width="51.125" style="1" customWidth="1"/>
    <col min="2050" max="2050" width="21.75" style="1" customWidth="1"/>
    <col min="2051" max="2051" width="9.75" style="1" customWidth="1"/>
    <col min="2052" max="2304" width="10" style="1"/>
    <col min="2305" max="2305" width="51.125" style="1" customWidth="1"/>
    <col min="2306" max="2306" width="21.75" style="1" customWidth="1"/>
    <col min="2307" max="2307" width="9.75" style="1" customWidth="1"/>
    <col min="2308" max="2560" width="10" style="1"/>
    <col min="2561" max="2561" width="51.125" style="1" customWidth="1"/>
    <col min="2562" max="2562" width="21.75" style="1" customWidth="1"/>
    <col min="2563" max="2563" width="9.75" style="1" customWidth="1"/>
    <col min="2564" max="2816" width="10" style="1"/>
    <col min="2817" max="2817" width="51.125" style="1" customWidth="1"/>
    <col min="2818" max="2818" width="21.75" style="1" customWidth="1"/>
    <col min="2819" max="2819" width="9.75" style="1" customWidth="1"/>
    <col min="2820" max="3072" width="10" style="1"/>
    <col min="3073" max="3073" width="51.125" style="1" customWidth="1"/>
    <col min="3074" max="3074" width="21.75" style="1" customWidth="1"/>
    <col min="3075" max="3075" width="9.75" style="1" customWidth="1"/>
    <col min="3076" max="3328" width="10" style="1"/>
    <col min="3329" max="3329" width="51.125" style="1" customWidth="1"/>
    <col min="3330" max="3330" width="21.75" style="1" customWidth="1"/>
    <col min="3331" max="3331" width="9.75" style="1" customWidth="1"/>
    <col min="3332" max="3584" width="10" style="1"/>
    <col min="3585" max="3585" width="51.125" style="1" customWidth="1"/>
    <col min="3586" max="3586" width="21.75" style="1" customWidth="1"/>
    <col min="3587" max="3587" width="9.75" style="1" customWidth="1"/>
    <col min="3588" max="3840" width="10" style="1"/>
    <col min="3841" max="3841" width="51.125" style="1" customWidth="1"/>
    <col min="3842" max="3842" width="21.75" style="1" customWidth="1"/>
    <col min="3843" max="3843" width="9.75" style="1" customWidth="1"/>
    <col min="3844" max="4096" width="10" style="1"/>
    <col min="4097" max="4097" width="51.125" style="1" customWidth="1"/>
    <col min="4098" max="4098" width="21.75" style="1" customWidth="1"/>
    <col min="4099" max="4099" width="9.75" style="1" customWidth="1"/>
    <col min="4100" max="4352" width="10" style="1"/>
    <col min="4353" max="4353" width="51.125" style="1" customWidth="1"/>
    <col min="4354" max="4354" width="21.75" style="1" customWidth="1"/>
    <col min="4355" max="4355" width="9.75" style="1" customWidth="1"/>
    <col min="4356" max="4608" width="10" style="1"/>
    <col min="4609" max="4609" width="51.125" style="1" customWidth="1"/>
    <col min="4610" max="4610" width="21.75" style="1" customWidth="1"/>
    <col min="4611" max="4611" width="9.75" style="1" customWidth="1"/>
    <col min="4612" max="4864" width="10" style="1"/>
    <col min="4865" max="4865" width="51.125" style="1" customWidth="1"/>
    <col min="4866" max="4866" width="21.75" style="1" customWidth="1"/>
    <col min="4867" max="4867" width="9.75" style="1" customWidth="1"/>
    <col min="4868" max="5120" width="10" style="1"/>
    <col min="5121" max="5121" width="51.125" style="1" customWidth="1"/>
    <col min="5122" max="5122" width="21.75" style="1" customWidth="1"/>
    <col min="5123" max="5123" width="9.75" style="1" customWidth="1"/>
    <col min="5124" max="5376" width="10" style="1"/>
    <col min="5377" max="5377" width="51.125" style="1" customWidth="1"/>
    <col min="5378" max="5378" width="21.75" style="1" customWidth="1"/>
    <col min="5379" max="5379" width="9.75" style="1" customWidth="1"/>
    <col min="5380" max="5632" width="10" style="1"/>
    <col min="5633" max="5633" width="51.125" style="1" customWidth="1"/>
    <col min="5634" max="5634" width="21.75" style="1" customWidth="1"/>
    <col min="5635" max="5635" width="9.75" style="1" customWidth="1"/>
    <col min="5636" max="5888" width="10" style="1"/>
    <col min="5889" max="5889" width="51.125" style="1" customWidth="1"/>
    <col min="5890" max="5890" width="21.75" style="1" customWidth="1"/>
    <col min="5891" max="5891" width="9.75" style="1" customWidth="1"/>
    <col min="5892" max="6144" width="10" style="1"/>
    <col min="6145" max="6145" width="51.125" style="1" customWidth="1"/>
    <col min="6146" max="6146" width="21.75" style="1" customWidth="1"/>
    <col min="6147" max="6147" width="9.75" style="1" customWidth="1"/>
    <col min="6148" max="6400" width="10" style="1"/>
    <col min="6401" max="6401" width="51.125" style="1" customWidth="1"/>
    <col min="6402" max="6402" width="21.75" style="1" customWidth="1"/>
    <col min="6403" max="6403" width="9.75" style="1" customWidth="1"/>
    <col min="6404" max="6656" width="10" style="1"/>
    <col min="6657" max="6657" width="51.125" style="1" customWidth="1"/>
    <col min="6658" max="6658" width="21.75" style="1" customWidth="1"/>
    <col min="6659" max="6659" width="9.75" style="1" customWidth="1"/>
    <col min="6660" max="6912" width="10" style="1"/>
    <col min="6913" max="6913" width="51.125" style="1" customWidth="1"/>
    <col min="6914" max="6914" width="21.75" style="1" customWidth="1"/>
    <col min="6915" max="6915" width="9.75" style="1" customWidth="1"/>
    <col min="6916" max="7168" width="10" style="1"/>
    <col min="7169" max="7169" width="51.125" style="1" customWidth="1"/>
    <col min="7170" max="7170" width="21.75" style="1" customWidth="1"/>
    <col min="7171" max="7171" width="9.75" style="1" customWidth="1"/>
    <col min="7172" max="7424" width="10" style="1"/>
    <col min="7425" max="7425" width="51.125" style="1" customWidth="1"/>
    <col min="7426" max="7426" width="21.75" style="1" customWidth="1"/>
    <col min="7427" max="7427" width="9.75" style="1" customWidth="1"/>
    <col min="7428" max="7680" width="10" style="1"/>
    <col min="7681" max="7681" width="51.125" style="1" customWidth="1"/>
    <col min="7682" max="7682" width="21.75" style="1" customWidth="1"/>
    <col min="7683" max="7683" width="9.75" style="1" customWidth="1"/>
    <col min="7684" max="7936" width="10" style="1"/>
    <col min="7937" max="7937" width="51.125" style="1" customWidth="1"/>
    <col min="7938" max="7938" width="21.75" style="1" customWidth="1"/>
    <col min="7939" max="7939" width="9.75" style="1" customWidth="1"/>
    <col min="7940" max="8192" width="10" style="1"/>
    <col min="8193" max="8193" width="51.125" style="1" customWidth="1"/>
    <col min="8194" max="8194" width="21.75" style="1" customWidth="1"/>
    <col min="8195" max="8195" width="9.75" style="1" customWidth="1"/>
    <col min="8196" max="8448" width="10" style="1"/>
    <col min="8449" max="8449" width="51.125" style="1" customWidth="1"/>
    <col min="8450" max="8450" width="21.75" style="1" customWidth="1"/>
    <col min="8451" max="8451" width="9.75" style="1" customWidth="1"/>
    <col min="8452" max="8704" width="10" style="1"/>
    <col min="8705" max="8705" width="51.125" style="1" customWidth="1"/>
    <col min="8706" max="8706" width="21.75" style="1" customWidth="1"/>
    <col min="8707" max="8707" width="9.75" style="1" customWidth="1"/>
    <col min="8708" max="8960" width="10" style="1"/>
    <col min="8961" max="8961" width="51.125" style="1" customWidth="1"/>
    <col min="8962" max="8962" width="21.75" style="1" customWidth="1"/>
    <col min="8963" max="8963" width="9.75" style="1" customWidth="1"/>
    <col min="8964" max="9216" width="10" style="1"/>
    <col min="9217" max="9217" width="51.125" style="1" customWidth="1"/>
    <col min="9218" max="9218" width="21.75" style="1" customWidth="1"/>
    <col min="9219" max="9219" width="9.75" style="1" customWidth="1"/>
    <col min="9220" max="9472" width="10" style="1"/>
    <col min="9473" max="9473" width="51.125" style="1" customWidth="1"/>
    <col min="9474" max="9474" width="21.75" style="1" customWidth="1"/>
    <col min="9475" max="9475" width="9.75" style="1" customWidth="1"/>
    <col min="9476" max="9728" width="10" style="1"/>
    <col min="9729" max="9729" width="51.125" style="1" customWidth="1"/>
    <col min="9730" max="9730" width="21.75" style="1" customWidth="1"/>
    <col min="9731" max="9731" width="9.75" style="1" customWidth="1"/>
    <col min="9732" max="9984" width="10" style="1"/>
    <col min="9985" max="9985" width="51.125" style="1" customWidth="1"/>
    <col min="9986" max="9986" width="21.75" style="1" customWidth="1"/>
    <col min="9987" max="9987" width="9.75" style="1" customWidth="1"/>
    <col min="9988" max="10240" width="10" style="1"/>
    <col min="10241" max="10241" width="51.125" style="1" customWidth="1"/>
    <col min="10242" max="10242" width="21.75" style="1" customWidth="1"/>
    <col min="10243" max="10243" width="9.75" style="1" customWidth="1"/>
    <col min="10244" max="10496" width="10" style="1"/>
    <col min="10497" max="10497" width="51.125" style="1" customWidth="1"/>
    <col min="10498" max="10498" width="21.75" style="1" customWidth="1"/>
    <col min="10499" max="10499" width="9.75" style="1" customWidth="1"/>
    <col min="10500" max="10752" width="10" style="1"/>
    <col min="10753" max="10753" width="51.125" style="1" customWidth="1"/>
    <col min="10754" max="10754" width="21.75" style="1" customWidth="1"/>
    <col min="10755" max="10755" width="9.75" style="1" customWidth="1"/>
    <col min="10756" max="11008" width="10" style="1"/>
    <col min="11009" max="11009" width="51.125" style="1" customWidth="1"/>
    <col min="11010" max="11010" width="21.75" style="1" customWidth="1"/>
    <col min="11011" max="11011" width="9.75" style="1" customWidth="1"/>
    <col min="11012" max="11264" width="10" style="1"/>
    <col min="11265" max="11265" width="51.125" style="1" customWidth="1"/>
    <col min="11266" max="11266" width="21.75" style="1" customWidth="1"/>
    <col min="11267" max="11267" width="9.75" style="1" customWidth="1"/>
    <col min="11268" max="11520" width="10" style="1"/>
    <col min="11521" max="11521" width="51.125" style="1" customWidth="1"/>
    <col min="11522" max="11522" width="21.75" style="1" customWidth="1"/>
    <col min="11523" max="11523" width="9.75" style="1" customWidth="1"/>
    <col min="11524" max="11776" width="10" style="1"/>
    <col min="11777" max="11777" width="51.125" style="1" customWidth="1"/>
    <col min="11778" max="11778" width="21.75" style="1" customWidth="1"/>
    <col min="11779" max="11779" width="9.75" style="1" customWidth="1"/>
    <col min="11780" max="12032" width="10" style="1"/>
    <col min="12033" max="12033" width="51.125" style="1" customWidth="1"/>
    <col min="12034" max="12034" width="21.75" style="1" customWidth="1"/>
    <col min="12035" max="12035" width="9.75" style="1" customWidth="1"/>
    <col min="12036" max="12288" width="10" style="1"/>
    <col min="12289" max="12289" width="51.125" style="1" customWidth="1"/>
    <col min="12290" max="12290" width="21.75" style="1" customWidth="1"/>
    <col min="12291" max="12291" width="9.75" style="1" customWidth="1"/>
    <col min="12292" max="12544" width="10" style="1"/>
    <col min="12545" max="12545" width="51.125" style="1" customWidth="1"/>
    <col min="12546" max="12546" width="21.75" style="1" customWidth="1"/>
    <col min="12547" max="12547" width="9.75" style="1" customWidth="1"/>
    <col min="12548" max="12800" width="10" style="1"/>
    <col min="12801" max="12801" width="51.125" style="1" customWidth="1"/>
    <col min="12802" max="12802" width="21.75" style="1" customWidth="1"/>
    <col min="12803" max="12803" width="9.75" style="1" customWidth="1"/>
    <col min="12804" max="13056" width="10" style="1"/>
    <col min="13057" max="13057" width="51.125" style="1" customWidth="1"/>
    <col min="13058" max="13058" width="21.75" style="1" customWidth="1"/>
    <col min="13059" max="13059" width="9.75" style="1" customWidth="1"/>
    <col min="13060" max="13312" width="10" style="1"/>
    <col min="13313" max="13313" width="51.125" style="1" customWidth="1"/>
    <col min="13314" max="13314" width="21.75" style="1" customWidth="1"/>
    <col min="13315" max="13315" width="9.75" style="1" customWidth="1"/>
    <col min="13316" max="13568" width="10" style="1"/>
    <col min="13569" max="13569" width="51.125" style="1" customWidth="1"/>
    <col min="13570" max="13570" width="21.75" style="1" customWidth="1"/>
    <col min="13571" max="13571" width="9.75" style="1" customWidth="1"/>
    <col min="13572" max="13824" width="10" style="1"/>
    <col min="13825" max="13825" width="51.125" style="1" customWidth="1"/>
    <col min="13826" max="13826" width="21.75" style="1" customWidth="1"/>
    <col min="13827" max="13827" width="9.75" style="1" customWidth="1"/>
    <col min="13828" max="14080" width="10" style="1"/>
    <col min="14081" max="14081" width="51.125" style="1" customWidth="1"/>
    <col min="14082" max="14082" width="21.75" style="1" customWidth="1"/>
    <col min="14083" max="14083" width="9.75" style="1" customWidth="1"/>
    <col min="14084" max="14336" width="10" style="1"/>
    <col min="14337" max="14337" width="51.125" style="1" customWidth="1"/>
    <col min="14338" max="14338" width="21.75" style="1" customWidth="1"/>
    <col min="14339" max="14339" width="9.75" style="1" customWidth="1"/>
    <col min="14340" max="14592" width="10" style="1"/>
    <col min="14593" max="14593" width="51.125" style="1" customWidth="1"/>
    <col min="14594" max="14594" width="21.75" style="1" customWidth="1"/>
    <col min="14595" max="14595" width="9.75" style="1" customWidth="1"/>
    <col min="14596" max="14848" width="10" style="1"/>
    <col min="14849" max="14849" width="51.125" style="1" customWidth="1"/>
    <col min="14850" max="14850" width="21.75" style="1" customWidth="1"/>
    <col min="14851" max="14851" width="9.75" style="1" customWidth="1"/>
    <col min="14852" max="15104" width="10" style="1"/>
    <col min="15105" max="15105" width="51.125" style="1" customWidth="1"/>
    <col min="15106" max="15106" width="21.75" style="1" customWidth="1"/>
    <col min="15107" max="15107" width="9.75" style="1" customWidth="1"/>
    <col min="15108" max="15360" width="10" style="1"/>
    <col min="15361" max="15361" width="51.125" style="1" customWidth="1"/>
    <col min="15362" max="15362" width="21.75" style="1" customWidth="1"/>
    <col min="15363" max="15363" width="9.75" style="1" customWidth="1"/>
    <col min="15364" max="15616" width="10" style="1"/>
    <col min="15617" max="15617" width="51.125" style="1" customWidth="1"/>
    <col min="15618" max="15618" width="21.75" style="1" customWidth="1"/>
    <col min="15619" max="15619" width="9.75" style="1" customWidth="1"/>
    <col min="15620" max="15872" width="10" style="1"/>
    <col min="15873" max="15873" width="51.125" style="1" customWidth="1"/>
    <col min="15874" max="15874" width="21.75" style="1" customWidth="1"/>
    <col min="15875" max="15875" width="9.75" style="1" customWidth="1"/>
    <col min="15876" max="16128" width="10" style="1"/>
    <col min="16129" max="16129" width="51.125" style="1" customWidth="1"/>
    <col min="16130" max="16130" width="21.75" style="1" customWidth="1"/>
    <col min="16131" max="16131" width="9.75" style="1" customWidth="1"/>
    <col min="16132" max="16384" width="10" style="1"/>
  </cols>
  <sheetData>
    <row r="1" ht="20.25" customHeight="1" spans="1:1">
      <c r="A1" s="2" t="s">
        <v>892</v>
      </c>
    </row>
    <row r="2" ht="28.7" customHeight="1" spans="1:3">
      <c r="A2" s="9" t="s">
        <v>893</v>
      </c>
      <c r="B2" s="9"/>
      <c r="C2" s="9"/>
    </row>
    <row r="3" ht="20.25" customHeight="1" spans="1:3">
      <c r="A3" s="10"/>
      <c r="B3" s="4"/>
      <c r="C3" s="4" t="s">
        <v>871</v>
      </c>
    </row>
    <row r="4" ht="33.75" customHeight="1" spans="1:3">
      <c r="A4" s="5" t="s">
        <v>61</v>
      </c>
      <c r="B4" s="5" t="s">
        <v>884</v>
      </c>
      <c r="C4" s="5" t="s">
        <v>885</v>
      </c>
    </row>
    <row r="5" ht="33.75" customHeight="1" spans="1:3">
      <c r="A5" s="11" t="s">
        <v>894</v>
      </c>
      <c r="B5" s="12">
        <v>44.2</v>
      </c>
      <c r="C5" s="12">
        <v>44.2</v>
      </c>
    </row>
    <row r="6" ht="33.75" customHeight="1" spans="1:3">
      <c r="A6" s="11" t="s">
        <v>895</v>
      </c>
      <c r="B6" s="12">
        <v>15.1</v>
      </c>
      <c r="C6" s="12">
        <v>15.1</v>
      </c>
    </row>
    <row r="7" ht="33.75" customHeight="1" spans="1:3">
      <c r="A7" s="11" t="s">
        <v>896</v>
      </c>
      <c r="B7" s="12">
        <v>1.18</v>
      </c>
      <c r="C7" s="12">
        <v>1.18</v>
      </c>
    </row>
    <row r="8" ht="33.75" customHeight="1" spans="1:3">
      <c r="A8" s="11" t="s">
        <v>897</v>
      </c>
      <c r="B8" s="12">
        <v>58.12</v>
      </c>
      <c r="C8" s="12">
        <v>58.12</v>
      </c>
    </row>
    <row r="9" ht="33.75" customHeight="1" spans="1:3">
      <c r="A9" s="11" t="s">
        <v>898</v>
      </c>
      <c r="B9" s="12">
        <v>59.37</v>
      </c>
      <c r="C9" s="12">
        <v>59.37</v>
      </c>
    </row>
    <row r="10" ht="33.75" customHeight="1" spans="1:3">
      <c r="A10" s="11" t="s">
        <v>899</v>
      </c>
      <c r="B10" s="12"/>
      <c r="C10" s="12"/>
    </row>
  </sheetData>
  <mergeCells count="1">
    <mergeCell ref="A2:C2"/>
  </mergeCells>
  <pageMargins left="0.699305555555556" right="0.699305555555556" top="0.75" bottom="0.75" header="0.3" footer="0.3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26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H14" sqref="H14"/>
    </sheetView>
  </sheetViews>
  <sheetFormatPr defaultColWidth="10" defaultRowHeight="14.25" outlineLevelCol="2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ht="25.5" customHeight="1" spans="1:1">
      <c r="A1" s="2" t="s">
        <v>900</v>
      </c>
    </row>
    <row r="2" ht="39" customHeight="1" spans="1:3">
      <c r="A2" s="3" t="s">
        <v>901</v>
      </c>
      <c r="B2" s="3"/>
      <c r="C2" s="3"/>
    </row>
    <row r="3" ht="24" customHeight="1" spans="3:3">
      <c r="C3" s="4" t="s">
        <v>871</v>
      </c>
    </row>
    <row r="4" ht="22.5" customHeight="1" spans="1:3">
      <c r="A4" s="5" t="s">
        <v>61</v>
      </c>
      <c r="B4" s="5" t="s">
        <v>884</v>
      </c>
      <c r="C4" s="5" t="s">
        <v>885</v>
      </c>
    </row>
    <row r="5" ht="22.5" customHeight="1" spans="1:3">
      <c r="A5" s="6" t="s">
        <v>902</v>
      </c>
      <c r="B5" s="7">
        <v>17.8</v>
      </c>
      <c r="C5" s="7"/>
    </row>
    <row r="6" ht="22.5" customHeight="1" spans="1:3">
      <c r="A6" s="8" t="s">
        <v>903</v>
      </c>
      <c r="B6" s="7">
        <v>2.71</v>
      </c>
      <c r="C6" s="7"/>
    </row>
    <row r="7" ht="22.5" customHeight="1" spans="1:3">
      <c r="A7" s="8" t="s">
        <v>904</v>
      </c>
      <c r="B7" s="7">
        <v>1.34</v>
      </c>
      <c r="C7" s="7"/>
    </row>
    <row r="8" ht="22.5" customHeight="1" spans="1:3">
      <c r="A8" s="8" t="s">
        <v>905</v>
      </c>
      <c r="B8" s="7">
        <v>15.1</v>
      </c>
      <c r="C8" s="7"/>
    </row>
    <row r="9" ht="22.5" customHeight="1" spans="1:3">
      <c r="A9" s="8" t="s">
        <v>904</v>
      </c>
      <c r="B9" s="7">
        <v>3.21</v>
      </c>
      <c r="C9" s="7"/>
    </row>
    <row r="10" ht="22.5" customHeight="1" spans="1:3">
      <c r="A10" s="6" t="s">
        <v>906</v>
      </c>
      <c r="B10" s="7">
        <v>2.52</v>
      </c>
      <c r="C10" s="7"/>
    </row>
    <row r="11" ht="22.5" customHeight="1" spans="1:3">
      <c r="A11" s="8" t="s">
        <v>903</v>
      </c>
      <c r="B11" s="7">
        <v>1.34</v>
      </c>
      <c r="C11" s="7"/>
    </row>
    <row r="12" ht="22.5" customHeight="1" spans="1:3">
      <c r="A12" s="8" t="s">
        <v>905</v>
      </c>
      <c r="B12" s="7">
        <v>1.18</v>
      </c>
      <c r="C12" s="7"/>
    </row>
    <row r="13" ht="22.5" customHeight="1" spans="1:3">
      <c r="A13" s="6" t="s">
        <v>907</v>
      </c>
      <c r="B13" s="7">
        <v>1.93</v>
      </c>
      <c r="C13" s="7">
        <v>1.93</v>
      </c>
    </row>
    <row r="14" ht="22.5" customHeight="1" spans="1:3">
      <c r="A14" s="8" t="s">
        <v>903</v>
      </c>
      <c r="B14" s="7">
        <v>0.5</v>
      </c>
      <c r="C14" s="7">
        <v>0.5</v>
      </c>
    </row>
    <row r="15" ht="22.5" customHeight="1" spans="1:3">
      <c r="A15" s="8" t="s">
        <v>905</v>
      </c>
      <c r="B15" s="7">
        <v>1.43</v>
      </c>
      <c r="C15" s="7">
        <v>1.43</v>
      </c>
    </row>
    <row r="16" ht="22.5" customHeight="1" spans="1:3">
      <c r="A16" s="6" t="s">
        <v>908</v>
      </c>
      <c r="B16" s="7">
        <v>3.95</v>
      </c>
      <c r="C16" s="7">
        <v>3.95</v>
      </c>
    </row>
    <row r="17" ht="22.5" customHeight="1" spans="1:3">
      <c r="A17" s="8" t="s">
        <v>903</v>
      </c>
      <c r="B17" s="7">
        <v>1.32</v>
      </c>
      <c r="C17" s="7">
        <v>1.32</v>
      </c>
    </row>
    <row r="18" ht="22.5" customHeight="1" spans="1:3">
      <c r="A18" s="8" t="s">
        <v>904</v>
      </c>
      <c r="B18" s="7">
        <v>1.32</v>
      </c>
      <c r="C18" s="7">
        <v>1.32</v>
      </c>
    </row>
    <row r="19" ht="22.5" customHeight="1" spans="1:3">
      <c r="A19" s="8" t="s">
        <v>909</v>
      </c>
      <c r="B19" s="7"/>
      <c r="C19" s="7"/>
    </row>
    <row r="20" ht="22.5" customHeight="1" spans="1:3">
      <c r="A20" s="8" t="s">
        <v>905</v>
      </c>
      <c r="B20" s="7">
        <v>2.62</v>
      </c>
      <c r="C20" s="7">
        <v>2.62</v>
      </c>
    </row>
    <row r="21" ht="22.5" customHeight="1" spans="1:3">
      <c r="A21" s="8" t="s">
        <v>904</v>
      </c>
      <c r="B21" s="7">
        <v>2.23</v>
      </c>
      <c r="C21" s="7">
        <v>2.23</v>
      </c>
    </row>
    <row r="22" ht="22.5" customHeight="1" spans="1:3">
      <c r="A22" s="8" t="s">
        <v>909</v>
      </c>
      <c r="B22" s="7">
        <v>0.39</v>
      </c>
      <c r="C22" s="7">
        <v>0.39</v>
      </c>
    </row>
    <row r="23" ht="22.5" customHeight="1" spans="1:3">
      <c r="A23" s="6" t="s">
        <v>910</v>
      </c>
      <c r="B23" s="7">
        <v>2.45</v>
      </c>
      <c r="C23" s="7">
        <v>2.45</v>
      </c>
    </row>
    <row r="24" ht="22.5" customHeight="1" spans="1:3">
      <c r="A24" s="8" t="s">
        <v>903</v>
      </c>
      <c r="B24" s="7">
        <v>0.55</v>
      </c>
      <c r="C24" s="7">
        <v>0.55</v>
      </c>
    </row>
    <row r="25" ht="22.5" customHeight="1" spans="1:3">
      <c r="A25" s="8" t="s">
        <v>905</v>
      </c>
      <c r="B25" s="7">
        <v>1.9</v>
      </c>
      <c r="C25" s="7">
        <v>1.9</v>
      </c>
    </row>
    <row r="26" customHeight="1"/>
  </sheetData>
  <mergeCells count="1">
    <mergeCell ref="A2:C2"/>
  </mergeCells>
  <pageMargins left="0.699305555555556" right="0.699305555555556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4"/>
  <sheetViews>
    <sheetView topLeftCell="A5" workbookViewId="0">
      <selection activeCell="C44" sqref="C44"/>
    </sheetView>
  </sheetViews>
  <sheetFormatPr defaultColWidth="9" defaultRowHeight="14.25" outlineLevelCol="4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198" t="s">
        <v>106</v>
      </c>
      <c r="B1" s="199"/>
    </row>
    <row r="2" ht="22.5" spans="1:4">
      <c r="A2" s="225" t="s">
        <v>107</v>
      </c>
      <c r="B2" s="225"/>
      <c r="C2" s="225"/>
      <c r="D2" s="225"/>
    </row>
    <row r="3" ht="19.5" customHeight="1" spans="1:4">
      <c r="A3" s="201"/>
      <c r="B3" s="199"/>
      <c r="D3" s="187" t="s">
        <v>60</v>
      </c>
    </row>
    <row r="4" ht="44.25" customHeight="1" spans="1:4">
      <c r="A4" s="120" t="s">
        <v>61</v>
      </c>
      <c r="B4" s="120" t="s">
        <v>62</v>
      </c>
      <c r="C4" s="88" t="s">
        <v>63</v>
      </c>
      <c r="D4" s="88" t="s">
        <v>64</v>
      </c>
    </row>
    <row r="5" spans="1:4">
      <c r="A5" s="91" t="s">
        <v>108</v>
      </c>
      <c r="B5" s="208">
        <v>32719</v>
      </c>
      <c r="C5" s="208">
        <v>28555</v>
      </c>
      <c r="D5" s="209">
        <f>B5/C5*100</f>
        <v>114.58</v>
      </c>
    </row>
    <row r="6" spans="1:4">
      <c r="A6" s="91" t="s">
        <v>109</v>
      </c>
      <c r="B6" s="208"/>
      <c r="C6" s="208"/>
      <c r="D6" s="209"/>
    </row>
    <row r="7" spans="1:4">
      <c r="A7" s="91" t="s">
        <v>110</v>
      </c>
      <c r="B7" s="208">
        <v>452</v>
      </c>
      <c r="C7" s="208">
        <v>453</v>
      </c>
      <c r="D7" s="209">
        <f t="shared" ref="D6:D44" si="0">B7/C7*100</f>
        <v>99.78</v>
      </c>
    </row>
    <row r="8" spans="1:4">
      <c r="A8" s="91" t="s">
        <v>111</v>
      </c>
      <c r="B8" s="208">
        <v>10882</v>
      </c>
      <c r="C8" s="208">
        <v>10240</v>
      </c>
      <c r="D8" s="209">
        <f t="shared" si="0"/>
        <v>106.27</v>
      </c>
    </row>
    <row r="9" spans="1:5">
      <c r="A9" s="91" t="s">
        <v>112</v>
      </c>
      <c r="B9" s="208">
        <v>57974</v>
      </c>
      <c r="C9" s="208">
        <v>53271</v>
      </c>
      <c r="D9" s="209">
        <f t="shared" si="0"/>
        <v>108.83</v>
      </c>
      <c r="E9" s="125"/>
    </row>
    <row r="10" spans="1:4">
      <c r="A10" s="91" t="s">
        <v>113</v>
      </c>
      <c r="B10" s="208">
        <v>1582</v>
      </c>
      <c r="C10" s="208">
        <v>1586</v>
      </c>
      <c r="D10" s="209">
        <f t="shared" si="0"/>
        <v>99.75</v>
      </c>
    </row>
    <row r="11" spans="1:4">
      <c r="A11" s="91" t="s">
        <v>114</v>
      </c>
      <c r="B11" s="208">
        <v>1988</v>
      </c>
      <c r="C11" s="208">
        <v>1935</v>
      </c>
      <c r="D11" s="209">
        <f t="shared" si="0"/>
        <v>102.74</v>
      </c>
    </row>
    <row r="12" spans="1:4">
      <c r="A12" s="91" t="s">
        <v>115</v>
      </c>
      <c r="B12" s="208">
        <v>71020</v>
      </c>
      <c r="C12" s="208">
        <v>72728</v>
      </c>
      <c r="D12" s="209">
        <f t="shared" si="0"/>
        <v>97.65</v>
      </c>
    </row>
    <row r="13" spans="1:4">
      <c r="A13" s="91" t="s">
        <v>116</v>
      </c>
      <c r="B13" s="208">
        <v>22609</v>
      </c>
      <c r="C13" s="208">
        <v>20501</v>
      </c>
      <c r="D13" s="209">
        <f t="shared" si="0"/>
        <v>110.28</v>
      </c>
    </row>
    <row r="14" spans="1:4">
      <c r="A14" s="91" t="s">
        <v>117</v>
      </c>
      <c r="B14" s="208">
        <v>2100</v>
      </c>
      <c r="C14" s="208">
        <v>7215</v>
      </c>
      <c r="D14" s="209">
        <f t="shared" si="0"/>
        <v>29.11</v>
      </c>
    </row>
    <row r="15" spans="1:4">
      <c r="A15" s="91" t="s">
        <v>118</v>
      </c>
      <c r="B15" s="208">
        <v>6172</v>
      </c>
      <c r="C15" s="208">
        <v>9692</v>
      </c>
      <c r="D15" s="209">
        <f t="shared" si="0"/>
        <v>63.68</v>
      </c>
    </row>
    <row r="16" spans="1:4">
      <c r="A16" s="91" t="s">
        <v>119</v>
      </c>
      <c r="B16" s="208">
        <v>12308</v>
      </c>
      <c r="C16" s="208">
        <v>26295</v>
      </c>
      <c r="D16" s="209">
        <f t="shared" si="0"/>
        <v>46.81</v>
      </c>
    </row>
    <row r="17" spans="1:4">
      <c r="A17" s="91" t="s">
        <v>120</v>
      </c>
      <c r="B17" s="208">
        <v>1758</v>
      </c>
      <c r="C17" s="208">
        <v>1339</v>
      </c>
      <c r="D17" s="209">
        <f t="shared" si="0"/>
        <v>131.29</v>
      </c>
    </row>
    <row r="18" spans="1:4">
      <c r="A18" s="91" t="s">
        <v>121</v>
      </c>
      <c r="B18" s="208">
        <v>145</v>
      </c>
      <c r="C18" s="208">
        <v>131</v>
      </c>
      <c r="D18" s="209">
        <f t="shared" si="0"/>
        <v>110.69</v>
      </c>
    </row>
    <row r="19" spans="1:4">
      <c r="A19" s="91" t="s">
        <v>122</v>
      </c>
      <c r="B19" s="208">
        <v>693</v>
      </c>
      <c r="C19" s="208">
        <v>386</v>
      </c>
      <c r="D19" s="209">
        <f t="shared" si="0"/>
        <v>179.53</v>
      </c>
    </row>
    <row r="20" spans="1:4">
      <c r="A20" s="91" t="s">
        <v>123</v>
      </c>
      <c r="B20" s="208">
        <v>6</v>
      </c>
      <c r="C20" s="208">
        <v>6</v>
      </c>
      <c r="D20" s="209">
        <f t="shared" si="0"/>
        <v>100</v>
      </c>
    </row>
    <row r="21" spans="1:4">
      <c r="A21" s="91" t="s">
        <v>124</v>
      </c>
      <c r="B21" s="208">
        <v>350</v>
      </c>
      <c r="C21" s="208">
        <v>307</v>
      </c>
      <c r="D21" s="209"/>
    </row>
    <row r="22" spans="1:4">
      <c r="A22" s="91" t="s">
        <v>125</v>
      </c>
      <c r="B22" s="208">
        <v>2485</v>
      </c>
      <c r="C22" s="208">
        <v>2059</v>
      </c>
      <c r="D22" s="209">
        <f t="shared" si="0"/>
        <v>120.69</v>
      </c>
    </row>
    <row r="23" spans="1:4">
      <c r="A23" s="91" t="s">
        <v>126</v>
      </c>
      <c r="B23" s="208">
        <v>9407</v>
      </c>
      <c r="C23" s="208">
        <v>8971</v>
      </c>
      <c r="D23" s="209">
        <f t="shared" si="0"/>
        <v>104.86</v>
      </c>
    </row>
    <row r="24" spans="1:4">
      <c r="A24" s="91" t="s">
        <v>127</v>
      </c>
      <c r="B24" s="208">
        <v>680</v>
      </c>
      <c r="C24" s="208">
        <v>480</v>
      </c>
      <c r="D24" s="209">
        <f t="shared" si="0"/>
        <v>141.67</v>
      </c>
    </row>
    <row r="25" spans="1:4">
      <c r="A25" s="91" t="s">
        <v>128</v>
      </c>
      <c r="B25" s="208">
        <v>1716</v>
      </c>
      <c r="C25" s="208">
        <v>1659</v>
      </c>
      <c r="D25" s="209">
        <f t="shared" si="0"/>
        <v>103.44</v>
      </c>
    </row>
    <row r="26" spans="1:4">
      <c r="A26" s="91" t="s">
        <v>129</v>
      </c>
      <c r="B26" s="208">
        <v>3533</v>
      </c>
      <c r="C26" s="208">
        <v>4040</v>
      </c>
      <c r="D26" s="209">
        <f t="shared" si="0"/>
        <v>87.45</v>
      </c>
    </row>
    <row r="27" spans="1:4">
      <c r="A27" s="91" t="s">
        <v>130</v>
      </c>
      <c r="B27" s="208">
        <v>34922</v>
      </c>
      <c r="C27" s="208">
        <v>29710</v>
      </c>
      <c r="D27" s="209">
        <f t="shared" si="0"/>
        <v>117.54</v>
      </c>
    </row>
    <row r="28" spans="1:4">
      <c r="A28" s="91" t="s">
        <v>131</v>
      </c>
      <c r="B28" s="208">
        <v>5500</v>
      </c>
      <c r="C28" s="208">
        <v>5500</v>
      </c>
      <c r="D28" s="209">
        <f t="shared" si="0"/>
        <v>100</v>
      </c>
    </row>
    <row r="29" spans="1:4">
      <c r="A29" s="91" t="s">
        <v>132</v>
      </c>
      <c r="B29" s="208">
        <v>50</v>
      </c>
      <c r="C29" s="208">
        <v>50</v>
      </c>
      <c r="D29" s="209">
        <f t="shared" si="0"/>
        <v>100</v>
      </c>
    </row>
    <row r="30" ht="16.15" customHeight="1" spans="1:4">
      <c r="A30" s="212" t="s">
        <v>133</v>
      </c>
      <c r="B30" s="213">
        <f>SUM(B5:B29)</f>
        <v>281051</v>
      </c>
      <c r="C30" s="122">
        <f>SUM(C5:C29)</f>
        <v>287109</v>
      </c>
      <c r="D30" s="209">
        <f t="shared" si="0"/>
        <v>97.89</v>
      </c>
    </row>
    <row r="31" ht="15" customHeight="1" spans="1:4">
      <c r="A31" s="214" t="s">
        <v>134</v>
      </c>
      <c r="B31" s="213">
        <v>50</v>
      </c>
      <c r="C31" s="213">
        <v>13432</v>
      </c>
      <c r="D31" s="209">
        <f t="shared" si="0"/>
        <v>0.37</v>
      </c>
    </row>
    <row r="32" ht="15" customHeight="1" spans="1:4">
      <c r="A32" s="214" t="s">
        <v>135</v>
      </c>
      <c r="B32" s="213">
        <v>2231</v>
      </c>
      <c r="C32" s="213">
        <v>59812</v>
      </c>
      <c r="D32" s="209">
        <f t="shared" si="0"/>
        <v>3.73</v>
      </c>
    </row>
    <row r="33" ht="15" customHeight="1" spans="1:4">
      <c r="A33" s="215" t="s">
        <v>136</v>
      </c>
      <c r="B33" s="213"/>
      <c r="C33" s="213"/>
      <c r="D33" s="209"/>
    </row>
    <row r="34" ht="15" customHeight="1" spans="1:4">
      <c r="A34" s="215" t="s">
        <v>137</v>
      </c>
      <c r="B34" s="213"/>
      <c r="C34" s="213"/>
      <c r="D34" s="209"/>
    </row>
    <row r="35" ht="15" customHeight="1" spans="1:4">
      <c r="A35" s="216" t="s">
        <v>138</v>
      </c>
      <c r="B35" s="213"/>
      <c r="C35" s="213"/>
      <c r="D35" s="209"/>
    </row>
    <row r="36" ht="15.6" customHeight="1" spans="1:4">
      <c r="A36" s="216" t="s">
        <v>139</v>
      </c>
      <c r="B36" s="213"/>
      <c r="C36" s="213"/>
      <c r="D36" s="209"/>
    </row>
    <row r="37" spans="1:4">
      <c r="A37" s="215" t="s">
        <v>140</v>
      </c>
      <c r="B37" s="213">
        <v>2231</v>
      </c>
      <c r="C37" s="213">
        <v>8000</v>
      </c>
      <c r="D37" s="209">
        <f t="shared" si="0"/>
        <v>27.89</v>
      </c>
    </row>
    <row r="38" spans="1:4">
      <c r="A38" s="217" t="s">
        <v>141</v>
      </c>
      <c r="B38" s="213"/>
      <c r="C38" s="213">
        <v>10000</v>
      </c>
      <c r="D38" s="209"/>
    </row>
    <row r="39" spans="1:4">
      <c r="A39" s="218" t="s">
        <v>142</v>
      </c>
      <c r="B39" s="213"/>
      <c r="C39" s="213">
        <v>41812</v>
      </c>
      <c r="D39" s="209"/>
    </row>
    <row r="40" spans="1:4">
      <c r="A40" s="216" t="s">
        <v>143</v>
      </c>
      <c r="B40" s="213"/>
      <c r="C40" s="213"/>
      <c r="D40" s="209"/>
    </row>
    <row r="41" spans="1:4">
      <c r="A41" s="219" t="s">
        <v>144</v>
      </c>
      <c r="B41" s="213"/>
      <c r="C41" s="220"/>
      <c r="D41" s="209"/>
    </row>
    <row r="42" spans="1:4">
      <c r="A42" s="221" t="s">
        <v>145</v>
      </c>
      <c r="B42" s="213"/>
      <c r="C42" s="220"/>
      <c r="D42" s="209"/>
    </row>
    <row r="43" spans="1:4">
      <c r="A43" s="219" t="s">
        <v>146</v>
      </c>
      <c r="B43" s="213"/>
      <c r="C43" s="222"/>
      <c r="D43" s="209"/>
    </row>
    <row r="44" spans="1:4">
      <c r="A44" s="223" t="s">
        <v>147</v>
      </c>
      <c r="B44" s="213">
        <f>B30+B31+B32</f>
        <v>283332</v>
      </c>
      <c r="C44" s="122">
        <f>C30+C31+C32</f>
        <v>360353</v>
      </c>
      <c r="D44" s="209">
        <f t="shared" si="0"/>
        <v>78.63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1"/>
  <sheetViews>
    <sheetView zoomScale="110" zoomScaleNormal="110" topLeftCell="A11" workbookViewId="0">
      <selection activeCell="B35" sqref="B35"/>
    </sheetView>
  </sheetViews>
  <sheetFormatPr defaultColWidth="9" defaultRowHeight="14.25" outlineLevelCol="6"/>
  <cols>
    <col min="1" max="1" width="35.25" customWidth="1"/>
    <col min="2" max="2" width="14.125" customWidth="1"/>
    <col min="3" max="3" width="14" customWidth="1"/>
    <col min="4" max="4" width="15.125" customWidth="1"/>
  </cols>
  <sheetData>
    <row r="1" ht="18" customHeight="1" spans="1:2">
      <c r="A1" s="198" t="s">
        <v>148</v>
      </c>
      <c r="B1" s="199"/>
    </row>
    <row r="2" ht="22.5" spans="1:4">
      <c r="A2" s="225" t="s">
        <v>149</v>
      </c>
      <c r="B2" s="225"/>
      <c r="C2" s="225"/>
      <c r="D2" s="225"/>
    </row>
    <row r="3" ht="20.25" customHeight="1" spans="1:4">
      <c r="A3" s="201"/>
      <c r="B3" s="199"/>
      <c r="D3" s="187" t="s">
        <v>60</v>
      </c>
    </row>
    <row r="4" ht="44.45" customHeight="1" spans="1:4">
      <c r="A4" s="202" t="s">
        <v>61</v>
      </c>
      <c r="B4" s="120" t="s">
        <v>62</v>
      </c>
      <c r="C4" s="88" t="s">
        <v>63</v>
      </c>
      <c r="D4" s="88" t="s">
        <v>64</v>
      </c>
    </row>
    <row r="5" spans="1:4">
      <c r="A5" s="226" t="s">
        <v>65</v>
      </c>
      <c r="B5" s="227">
        <f>SUM(B6:B21)</f>
        <v>88500</v>
      </c>
      <c r="C5" s="227">
        <f>SUM(C6:C22)</f>
        <v>85000</v>
      </c>
      <c r="D5" s="228">
        <f t="shared" ref="D5:D8" si="0">B5/C5*100</f>
        <v>104.12</v>
      </c>
    </row>
    <row r="6" spans="1:4">
      <c r="A6" s="229" t="s">
        <v>66</v>
      </c>
      <c r="B6" s="230">
        <v>33500</v>
      </c>
      <c r="C6" s="227">
        <v>41500</v>
      </c>
      <c r="D6" s="228">
        <f t="shared" si="0"/>
        <v>80.72</v>
      </c>
    </row>
    <row r="7" s="224" customFormat="1" spans="1:4">
      <c r="A7" s="231" t="s">
        <v>67</v>
      </c>
      <c r="B7" s="227"/>
      <c r="C7" s="227"/>
      <c r="D7" s="232"/>
    </row>
    <row r="8" spans="1:4">
      <c r="A8" s="229" t="s">
        <v>68</v>
      </c>
      <c r="B8" s="227">
        <v>10400</v>
      </c>
      <c r="C8" s="227">
        <v>14000</v>
      </c>
      <c r="D8" s="228">
        <f t="shared" si="0"/>
        <v>74.29</v>
      </c>
    </row>
    <row r="9" s="224" customFormat="1" spans="1:7">
      <c r="A9" s="231" t="s">
        <v>69</v>
      </c>
      <c r="B9" s="227"/>
      <c r="C9" s="227"/>
      <c r="D9" s="232"/>
      <c r="G9" s="233"/>
    </row>
    <row r="10" spans="1:4">
      <c r="A10" s="229" t="s">
        <v>70</v>
      </c>
      <c r="B10" s="227">
        <v>3200</v>
      </c>
      <c r="C10" s="227">
        <v>3000</v>
      </c>
      <c r="D10" s="228">
        <f t="shared" ref="D10:D19" si="1">B10/C10*100</f>
        <v>106.67</v>
      </c>
    </row>
    <row r="11" spans="1:4">
      <c r="A11" s="229" t="s">
        <v>71</v>
      </c>
      <c r="B11" s="227">
        <v>400</v>
      </c>
      <c r="C11" s="227">
        <v>300</v>
      </c>
      <c r="D11" s="228"/>
    </row>
    <row r="12" spans="1:4">
      <c r="A12" s="229" t="s">
        <v>72</v>
      </c>
      <c r="B12" s="227">
        <v>4800</v>
      </c>
      <c r="C12" s="227">
        <v>2000</v>
      </c>
      <c r="D12" s="228">
        <f t="shared" si="1"/>
        <v>240</v>
      </c>
    </row>
    <row r="13" spans="1:4">
      <c r="A13" s="229" t="s">
        <v>73</v>
      </c>
      <c r="B13" s="227">
        <v>13000</v>
      </c>
      <c r="C13" s="227">
        <v>10000</v>
      </c>
      <c r="D13" s="228">
        <f t="shared" si="1"/>
        <v>130</v>
      </c>
    </row>
    <row r="14" spans="1:4">
      <c r="A14" s="229" t="s">
        <v>74</v>
      </c>
      <c r="B14" s="227">
        <v>6000</v>
      </c>
      <c r="C14" s="227">
        <v>5500</v>
      </c>
      <c r="D14" s="228">
        <f t="shared" si="1"/>
        <v>109.09</v>
      </c>
    </row>
    <row r="15" spans="1:4">
      <c r="A15" s="229" t="s">
        <v>75</v>
      </c>
      <c r="B15" s="227">
        <v>5000</v>
      </c>
      <c r="C15" s="227">
        <v>1000</v>
      </c>
      <c r="D15" s="228">
        <f t="shared" si="1"/>
        <v>500</v>
      </c>
    </row>
    <row r="16" spans="1:4">
      <c r="A16" s="229" t="s">
        <v>76</v>
      </c>
      <c r="B16" s="227">
        <v>4300</v>
      </c>
      <c r="C16" s="227">
        <v>1000</v>
      </c>
      <c r="D16" s="228">
        <f t="shared" si="1"/>
        <v>430</v>
      </c>
    </row>
    <row r="17" spans="1:4">
      <c r="A17" s="229" t="s">
        <v>77</v>
      </c>
      <c r="B17" s="227">
        <v>1200</v>
      </c>
      <c r="C17" s="227">
        <v>800</v>
      </c>
      <c r="D17" s="228">
        <f t="shared" si="1"/>
        <v>150</v>
      </c>
    </row>
    <row r="18" spans="1:4">
      <c r="A18" s="229" t="s">
        <v>78</v>
      </c>
      <c r="B18" s="227">
        <v>400</v>
      </c>
      <c r="C18" s="227">
        <v>200</v>
      </c>
      <c r="D18" s="228">
        <f t="shared" si="1"/>
        <v>200</v>
      </c>
    </row>
    <row r="19" spans="1:4">
      <c r="A19" s="229" t="s">
        <v>79</v>
      </c>
      <c r="B19" s="227">
        <v>5200</v>
      </c>
      <c r="C19" s="227">
        <v>5000</v>
      </c>
      <c r="D19" s="228">
        <f t="shared" si="1"/>
        <v>104</v>
      </c>
    </row>
    <row r="20" spans="1:4">
      <c r="A20" s="229" t="s">
        <v>80</v>
      </c>
      <c r="B20" s="227"/>
      <c r="C20" s="227"/>
      <c r="D20" s="228"/>
    </row>
    <row r="21" spans="1:4">
      <c r="A21" s="229" t="s">
        <v>81</v>
      </c>
      <c r="B21" s="227">
        <v>1100</v>
      </c>
      <c r="C21" s="227">
        <v>700</v>
      </c>
      <c r="D21" s="228">
        <f t="shared" ref="D21:D26" si="2">B21/C21*100</f>
        <v>157.14</v>
      </c>
    </row>
    <row r="22" spans="1:4">
      <c r="A22" s="229" t="s">
        <v>82</v>
      </c>
      <c r="B22" s="227"/>
      <c r="C22" s="227"/>
      <c r="D22" s="228"/>
    </row>
    <row r="23" spans="1:4">
      <c r="A23" s="226" t="s">
        <v>83</v>
      </c>
      <c r="B23" s="227">
        <f>SUM(B24:B31)</f>
        <v>80000</v>
      </c>
      <c r="C23" s="227">
        <f>SUM(C24:C31)</f>
        <v>85000</v>
      </c>
      <c r="D23" s="228">
        <f t="shared" si="2"/>
        <v>94.12</v>
      </c>
    </row>
    <row r="24" spans="1:4">
      <c r="A24" s="229" t="s">
        <v>84</v>
      </c>
      <c r="B24" s="227">
        <v>4000</v>
      </c>
      <c r="C24" s="227">
        <v>7600</v>
      </c>
      <c r="D24" s="228">
        <f t="shared" si="2"/>
        <v>52.63</v>
      </c>
    </row>
    <row r="25" spans="1:4">
      <c r="A25" s="229" t="s">
        <v>85</v>
      </c>
      <c r="B25" s="227">
        <v>2000</v>
      </c>
      <c r="C25" s="227">
        <v>2000</v>
      </c>
      <c r="D25" s="228">
        <f t="shared" si="2"/>
        <v>100</v>
      </c>
    </row>
    <row r="26" spans="1:4">
      <c r="A26" s="229" t="s">
        <v>86</v>
      </c>
      <c r="B26" s="227">
        <v>3500</v>
      </c>
      <c r="C26" s="227">
        <v>3500</v>
      </c>
      <c r="D26" s="228">
        <f t="shared" si="2"/>
        <v>100</v>
      </c>
    </row>
    <row r="27" spans="1:4">
      <c r="A27" s="229" t="s">
        <v>87</v>
      </c>
      <c r="B27" s="227"/>
      <c r="C27" s="227"/>
      <c r="D27" s="228"/>
    </row>
    <row r="28" spans="1:4">
      <c r="A28" s="229" t="s">
        <v>88</v>
      </c>
      <c r="B28" s="227">
        <v>69800</v>
      </c>
      <c r="C28" s="227">
        <v>71000</v>
      </c>
      <c r="D28" s="228">
        <f t="shared" ref="D28:D32" si="3">B28/C28*100</f>
        <v>98.31</v>
      </c>
    </row>
    <row r="29" spans="1:4">
      <c r="A29" s="229" t="s">
        <v>89</v>
      </c>
      <c r="B29" s="227">
        <v>100</v>
      </c>
      <c r="C29" s="227">
        <v>100</v>
      </c>
      <c r="D29" s="228">
        <f t="shared" si="3"/>
        <v>100</v>
      </c>
    </row>
    <row r="30" spans="1:4">
      <c r="A30" s="229" t="s">
        <v>90</v>
      </c>
      <c r="B30" s="227">
        <v>100</v>
      </c>
      <c r="C30" s="227">
        <v>100</v>
      </c>
      <c r="D30" s="228">
        <f t="shared" si="3"/>
        <v>100</v>
      </c>
    </row>
    <row r="31" spans="1:4">
      <c r="A31" s="229" t="s">
        <v>91</v>
      </c>
      <c r="B31" s="227">
        <v>500</v>
      </c>
      <c r="C31" s="227">
        <v>700</v>
      </c>
      <c r="D31" s="228">
        <f t="shared" si="3"/>
        <v>71.43</v>
      </c>
    </row>
    <row r="32" spans="1:4">
      <c r="A32" s="234" t="s">
        <v>92</v>
      </c>
      <c r="B32" s="227">
        <f>B5+B23</f>
        <v>168500</v>
      </c>
      <c r="C32" s="220">
        <f>C5+C23</f>
        <v>170000</v>
      </c>
      <c r="D32" s="228">
        <f t="shared" si="3"/>
        <v>99.12</v>
      </c>
    </row>
    <row r="33" spans="1:4">
      <c r="A33" s="235" t="s">
        <v>93</v>
      </c>
      <c r="B33" s="227"/>
      <c r="C33" s="220"/>
      <c r="D33" s="228"/>
    </row>
    <row r="34" spans="1:4">
      <c r="A34" s="235" t="s">
        <v>94</v>
      </c>
      <c r="B34" s="227"/>
      <c r="C34" s="220">
        <v>190353</v>
      </c>
      <c r="D34" s="228"/>
    </row>
    <row r="35" spans="1:4">
      <c r="A35" s="236" t="s">
        <v>95</v>
      </c>
      <c r="B35" s="227"/>
      <c r="C35" s="220">
        <v>90609</v>
      </c>
      <c r="D35" s="228"/>
    </row>
    <row r="36" spans="1:4">
      <c r="A36" s="237" t="s">
        <v>96</v>
      </c>
      <c r="B36" s="227"/>
      <c r="C36" s="220">
        <v>25890</v>
      </c>
      <c r="D36" s="228"/>
    </row>
    <row r="37" spans="1:4">
      <c r="A37" s="237" t="s">
        <v>97</v>
      </c>
      <c r="B37" s="227"/>
      <c r="C37" s="220">
        <v>61398</v>
      </c>
      <c r="D37" s="228"/>
    </row>
    <row r="38" spans="1:4">
      <c r="A38" s="237" t="s">
        <v>98</v>
      </c>
      <c r="B38" s="227"/>
      <c r="C38" s="220">
        <v>3321</v>
      </c>
      <c r="D38" s="228"/>
    </row>
    <row r="39" spans="1:4">
      <c r="A39" s="238" t="s">
        <v>99</v>
      </c>
      <c r="B39" s="227"/>
      <c r="C39" s="220"/>
      <c r="D39" s="228"/>
    </row>
    <row r="40" spans="1:4">
      <c r="A40" s="239" t="s">
        <v>100</v>
      </c>
      <c r="B40" s="227"/>
      <c r="C40" s="220">
        <v>41812</v>
      </c>
      <c r="D40" s="228"/>
    </row>
    <row r="41" spans="1:4">
      <c r="A41" s="239" t="s">
        <v>101</v>
      </c>
      <c r="B41" s="227"/>
      <c r="C41" s="220">
        <v>44500</v>
      </c>
      <c r="D41" s="228"/>
    </row>
    <row r="42" spans="1:4">
      <c r="A42" s="240" t="s">
        <v>102</v>
      </c>
      <c r="B42" s="227"/>
      <c r="C42" s="220">
        <v>13432</v>
      </c>
      <c r="D42" s="228"/>
    </row>
    <row r="43" s="224" customFormat="1" spans="1:4">
      <c r="A43" s="236" t="s">
        <v>103</v>
      </c>
      <c r="B43" s="227"/>
      <c r="C43" s="241"/>
      <c r="D43" s="232"/>
    </row>
    <row r="44" s="224" customFormat="1" spans="1:4">
      <c r="A44" s="236" t="s">
        <v>104</v>
      </c>
      <c r="B44" s="227"/>
      <c r="C44" s="241"/>
      <c r="D44" s="232"/>
    </row>
    <row r="45" spans="1:4">
      <c r="A45" s="234" t="s">
        <v>105</v>
      </c>
      <c r="B45" s="220">
        <f>B5+B23+B33+B34</f>
        <v>168500</v>
      </c>
      <c r="C45" s="220">
        <f>C5+C23+C33+C34</f>
        <v>360353</v>
      </c>
      <c r="D45" s="228">
        <f>B45/C45*100</f>
        <v>46.76</v>
      </c>
    </row>
    <row r="46" spans="1:2">
      <c r="A46" s="242"/>
      <c r="B46" s="199"/>
    </row>
    <row r="47" spans="1:2">
      <c r="A47" s="242"/>
      <c r="B47" s="199"/>
    </row>
    <row r="48" spans="1:2">
      <c r="A48" s="242"/>
      <c r="B48" s="199"/>
    </row>
    <row r="49" spans="1:2">
      <c r="A49" s="199"/>
      <c r="B49" s="199"/>
    </row>
    <row r="50" spans="1:2">
      <c r="A50" s="199"/>
      <c r="B50" s="199"/>
    </row>
    <row r="51" spans="1:2">
      <c r="A51" s="199"/>
      <c r="B51" s="19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topLeftCell="A9" workbookViewId="0">
      <selection activeCell="D39" sqref="D39"/>
    </sheetView>
  </sheetViews>
  <sheetFormatPr defaultColWidth="9" defaultRowHeight="14.25" outlineLevelCol="6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198" t="s">
        <v>150</v>
      </c>
      <c r="B1" s="199"/>
    </row>
    <row r="2" ht="22.5" spans="1:4">
      <c r="A2" s="200" t="s">
        <v>151</v>
      </c>
      <c r="B2" s="200"/>
      <c r="C2" s="200"/>
      <c r="D2" s="200"/>
    </row>
    <row r="3" ht="19.5" customHeight="1" spans="1:4">
      <c r="A3" s="201"/>
      <c r="B3" s="199"/>
      <c r="D3" s="187" t="s">
        <v>60</v>
      </c>
    </row>
    <row r="4" ht="44.25" customHeight="1" spans="1:4">
      <c r="A4" s="120" t="s">
        <v>61</v>
      </c>
      <c r="B4" s="120" t="s">
        <v>62</v>
      </c>
      <c r="C4" s="88" t="s">
        <v>63</v>
      </c>
      <c r="D4" s="88" t="s">
        <v>64</v>
      </c>
    </row>
    <row r="5" spans="1:5">
      <c r="A5" s="91" t="s">
        <v>108</v>
      </c>
      <c r="B5" s="208">
        <v>32719</v>
      </c>
      <c r="C5" s="208">
        <v>28555</v>
      </c>
      <c r="D5" s="209">
        <f>B5/C5*100</f>
        <v>114.58</v>
      </c>
      <c r="E5" s="210"/>
    </row>
    <row r="6" spans="1:5">
      <c r="A6" s="91" t="s">
        <v>109</v>
      </c>
      <c r="B6" s="208"/>
      <c r="C6" s="208"/>
      <c r="D6" s="209"/>
      <c r="E6" s="211"/>
    </row>
    <row r="7" spans="1:5">
      <c r="A7" s="91" t="s">
        <v>110</v>
      </c>
      <c r="B7" s="208">
        <v>452</v>
      </c>
      <c r="C7" s="208">
        <v>453</v>
      </c>
      <c r="D7" s="209">
        <f t="shared" ref="D6:D32" si="0">B7/C7*100</f>
        <v>99.78</v>
      </c>
      <c r="E7" s="211"/>
    </row>
    <row r="8" spans="1:5">
      <c r="A8" s="91" t="s">
        <v>111</v>
      </c>
      <c r="B8" s="208">
        <v>10882</v>
      </c>
      <c r="C8" s="208">
        <v>10240</v>
      </c>
      <c r="D8" s="209">
        <f t="shared" si="0"/>
        <v>106.27</v>
      </c>
      <c r="E8" s="211"/>
    </row>
    <row r="9" spans="1:7">
      <c r="A9" s="91" t="s">
        <v>112</v>
      </c>
      <c r="B9" s="208">
        <v>57974</v>
      </c>
      <c r="C9" s="208">
        <v>53271</v>
      </c>
      <c r="D9" s="209">
        <f t="shared" si="0"/>
        <v>108.83</v>
      </c>
      <c r="E9" s="211"/>
      <c r="G9" s="125"/>
    </row>
    <row r="10" spans="1:5">
      <c r="A10" s="91" t="s">
        <v>113</v>
      </c>
      <c r="B10" s="208">
        <v>1582</v>
      </c>
      <c r="C10" s="208">
        <v>1586</v>
      </c>
      <c r="D10" s="209">
        <f t="shared" si="0"/>
        <v>99.75</v>
      </c>
      <c r="E10" s="211"/>
    </row>
    <row r="11" spans="1:5">
      <c r="A11" s="91" t="s">
        <v>114</v>
      </c>
      <c r="B11" s="208">
        <v>1988</v>
      </c>
      <c r="C11" s="208">
        <v>1935</v>
      </c>
      <c r="D11" s="209">
        <f t="shared" si="0"/>
        <v>102.74</v>
      </c>
      <c r="E11" s="211"/>
    </row>
    <row r="12" spans="1:5">
      <c r="A12" s="91" t="s">
        <v>115</v>
      </c>
      <c r="B12" s="208">
        <v>71020</v>
      </c>
      <c r="C12" s="208">
        <v>72728</v>
      </c>
      <c r="D12" s="209">
        <f t="shared" si="0"/>
        <v>97.65</v>
      </c>
      <c r="E12" s="211"/>
    </row>
    <row r="13" spans="1:5">
      <c r="A13" s="91" t="s">
        <v>116</v>
      </c>
      <c r="B13" s="208">
        <v>22609</v>
      </c>
      <c r="C13" s="208">
        <v>20501</v>
      </c>
      <c r="D13" s="209">
        <f t="shared" si="0"/>
        <v>110.28</v>
      </c>
      <c r="E13" s="211"/>
    </row>
    <row r="14" spans="1:5">
      <c r="A14" s="91" t="s">
        <v>117</v>
      </c>
      <c r="B14" s="208">
        <v>2100</v>
      </c>
      <c r="C14" s="208">
        <v>7215</v>
      </c>
      <c r="D14" s="209">
        <f t="shared" si="0"/>
        <v>29.11</v>
      </c>
      <c r="E14" s="211"/>
    </row>
    <row r="15" spans="1:5">
      <c r="A15" s="91" t="s">
        <v>118</v>
      </c>
      <c r="B15" s="208">
        <v>6172</v>
      </c>
      <c r="C15" s="208">
        <v>9692</v>
      </c>
      <c r="D15" s="209">
        <f t="shared" si="0"/>
        <v>63.68</v>
      </c>
      <c r="E15" s="211"/>
    </row>
    <row r="16" spans="1:5">
      <c r="A16" s="91" t="s">
        <v>119</v>
      </c>
      <c r="B16" s="208">
        <v>12308</v>
      </c>
      <c r="C16" s="208">
        <v>26295</v>
      </c>
      <c r="D16" s="209">
        <f t="shared" si="0"/>
        <v>46.81</v>
      </c>
      <c r="E16" s="211"/>
    </row>
    <row r="17" spans="1:5">
      <c r="A17" s="91" t="s">
        <v>120</v>
      </c>
      <c r="B17" s="208">
        <v>1758</v>
      </c>
      <c r="C17" s="208">
        <v>1339</v>
      </c>
      <c r="D17" s="209">
        <f t="shared" si="0"/>
        <v>131.29</v>
      </c>
      <c r="E17" s="211"/>
    </row>
    <row r="18" spans="1:5">
      <c r="A18" s="91" t="s">
        <v>121</v>
      </c>
      <c r="B18" s="208">
        <v>145</v>
      </c>
      <c r="C18" s="208">
        <v>131</v>
      </c>
      <c r="D18" s="209">
        <f t="shared" si="0"/>
        <v>110.69</v>
      </c>
      <c r="E18" s="211"/>
    </row>
    <row r="19" spans="1:5">
      <c r="A19" s="91" t="s">
        <v>122</v>
      </c>
      <c r="B19" s="208">
        <v>693</v>
      </c>
      <c r="C19" s="208">
        <v>386</v>
      </c>
      <c r="D19" s="209">
        <f t="shared" si="0"/>
        <v>179.53</v>
      </c>
      <c r="E19" s="211"/>
    </row>
    <row r="20" spans="1:5">
      <c r="A20" s="91" t="s">
        <v>123</v>
      </c>
      <c r="B20" s="208">
        <v>6</v>
      </c>
      <c r="C20" s="208">
        <v>6</v>
      </c>
      <c r="D20" s="209">
        <f t="shared" si="0"/>
        <v>100</v>
      </c>
      <c r="E20" s="211"/>
    </row>
    <row r="21" spans="1:5">
      <c r="A21" s="91" t="s">
        <v>124</v>
      </c>
      <c r="B21" s="208">
        <v>350</v>
      </c>
      <c r="C21" s="208">
        <v>307</v>
      </c>
      <c r="D21" s="209">
        <f t="shared" si="0"/>
        <v>114.01</v>
      </c>
      <c r="E21" s="211"/>
    </row>
    <row r="22" spans="1:5">
      <c r="A22" s="91" t="s">
        <v>125</v>
      </c>
      <c r="B22" s="208">
        <v>2485</v>
      </c>
      <c r="C22" s="208">
        <v>2059</v>
      </c>
      <c r="D22" s="209">
        <f t="shared" si="0"/>
        <v>120.69</v>
      </c>
      <c r="E22" s="211"/>
    </row>
    <row r="23" spans="1:5">
      <c r="A23" s="91" t="s">
        <v>126</v>
      </c>
      <c r="B23" s="208">
        <v>9407</v>
      </c>
      <c r="C23" s="208">
        <v>8971</v>
      </c>
      <c r="D23" s="209">
        <f t="shared" si="0"/>
        <v>104.86</v>
      </c>
      <c r="E23" s="211"/>
    </row>
    <row r="24" spans="1:5">
      <c r="A24" s="91" t="s">
        <v>127</v>
      </c>
      <c r="B24" s="208">
        <v>680</v>
      </c>
      <c r="C24" s="208">
        <v>480</v>
      </c>
      <c r="D24" s="209">
        <f t="shared" si="0"/>
        <v>141.67</v>
      </c>
      <c r="E24" s="211"/>
    </row>
    <row r="25" spans="1:5">
      <c r="A25" s="91" t="s">
        <v>128</v>
      </c>
      <c r="B25" s="208">
        <v>1716</v>
      </c>
      <c r="C25" s="208">
        <v>1659</v>
      </c>
      <c r="D25" s="209">
        <f t="shared" si="0"/>
        <v>103.44</v>
      </c>
      <c r="E25" s="211"/>
    </row>
    <row r="26" spans="1:5">
      <c r="A26" s="91" t="s">
        <v>129</v>
      </c>
      <c r="B26" s="208">
        <v>3533</v>
      </c>
      <c r="C26" s="208">
        <v>4040</v>
      </c>
      <c r="D26" s="209">
        <f t="shared" si="0"/>
        <v>87.45</v>
      </c>
      <c r="E26" s="211"/>
    </row>
    <row r="27" spans="1:5">
      <c r="A27" s="91" t="s">
        <v>130</v>
      </c>
      <c r="B27" s="208">
        <v>34922</v>
      </c>
      <c r="C27" s="208">
        <v>29710</v>
      </c>
      <c r="D27" s="209">
        <f t="shared" si="0"/>
        <v>117.54</v>
      </c>
      <c r="E27" s="211"/>
    </row>
    <row r="28" spans="1:5">
      <c r="A28" s="91" t="s">
        <v>131</v>
      </c>
      <c r="B28" s="208">
        <v>5500</v>
      </c>
      <c r="C28" s="208">
        <v>5500</v>
      </c>
      <c r="D28" s="209">
        <f t="shared" si="0"/>
        <v>100</v>
      </c>
      <c r="E28" s="211"/>
    </row>
    <row r="29" spans="1:5">
      <c r="A29" s="91" t="s">
        <v>132</v>
      </c>
      <c r="B29" s="208">
        <v>50</v>
      </c>
      <c r="C29" s="208">
        <v>50</v>
      </c>
      <c r="D29" s="209">
        <f t="shared" si="0"/>
        <v>100</v>
      </c>
      <c r="E29" s="211"/>
    </row>
    <row r="30" ht="16.15" customHeight="1" spans="1:4">
      <c r="A30" s="212" t="s">
        <v>133</v>
      </c>
      <c r="B30" s="213">
        <f>SUM(B5:B29)</f>
        <v>281051</v>
      </c>
      <c r="C30" s="122">
        <f>SUM(C5:C29)</f>
        <v>287109</v>
      </c>
      <c r="D30" s="209">
        <f t="shared" si="0"/>
        <v>97.89</v>
      </c>
    </row>
    <row r="31" ht="15" customHeight="1" spans="1:4">
      <c r="A31" s="214" t="s">
        <v>134</v>
      </c>
      <c r="B31" s="213">
        <v>50</v>
      </c>
      <c r="C31" s="213">
        <v>13432</v>
      </c>
      <c r="D31" s="209">
        <f t="shared" si="0"/>
        <v>0.37</v>
      </c>
    </row>
    <row r="32" ht="15" customHeight="1" spans="1:4">
      <c r="A32" s="214" t="s">
        <v>135</v>
      </c>
      <c r="B32" s="213"/>
      <c r="C32" s="213">
        <v>59812</v>
      </c>
      <c r="D32" s="209"/>
    </row>
    <row r="33" ht="15" customHeight="1" spans="1:4">
      <c r="A33" s="215" t="s">
        <v>136</v>
      </c>
      <c r="B33" s="213"/>
      <c r="C33" s="213"/>
      <c r="D33" s="209"/>
    </row>
    <row r="34" ht="15" customHeight="1" spans="1:4">
      <c r="A34" s="215" t="s">
        <v>137</v>
      </c>
      <c r="B34" s="213"/>
      <c r="C34" s="213"/>
      <c r="D34" s="209"/>
    </row>
    <row r="35" ht="15" customHeight="1" spans="1:4">
      <c r="A35" s="216" t="s">
        <v>138</v>
      </c>
      <c r="B35" s="213"/>
      <c r="C35" s="213"/>
      <c r="D35" s="209"/>
    </row>
    <row r="36" ht="15.6" customHeight="1" spans="1:4">
      <c r="A36" s="216" t="s">
        <v>139</v>
      </c>
      <c r="B36" s="213"/>
      <c r="C36" s="213"/>
      <c r="D36" s="209"/>
    </row>
    <row r="37" spans="1:4">
      <c r="A37" s="215" t="s">
        <v>140</v>
      </c>
      <c r="B37" s="213"/>
      <c r="C37" s="213">
        <v>8000</v>
      </c>
      <c r="D37" s="209"/>
    </row>
    <row r="38" spans="1:4">
      <c r="A38" s="217" t="s">
        <v>141</v>
      </c>
      <c r="B38" s="213"/>
      <c r="C38" s="213">
        <v>10000</v>
      </c>
      <c r="D38" s="209"/>
    </row>
    <row r="39" spans="1:4">
      <c r="A39" s="218" t="s">
        <v>142</v>
      </c>
      <c r="B39" s="213"/>
      <c r="C39" s="213">
        <v>41812</v>
      </c>
      <c r="D39" s="209"/>
    </row>
    <row r="40" spans="1:4">
      <c r="A40" s="216" t="s">
        <v>143</v>
      </c>
      <c r="B40" s="213"/>
      <c r="C40" s="213"/>
      <c r="D40" s="209"/>
    </row>
    <row r="41" spans="1:4">
      <c r="A41" s="219" t="s">
        <v>144</v>
      </c>
      <c r="B41" s="213"/>
      <c r="C41" s="220"/>
      <c r="D41" s="209"/>
    </row>
    <row r="42" spans="1:4">
      <c r="A42" s="221" t="s">
        <v>145</v>
      </c>
      <c r="B42" s="213"/>
      <c r="C42" s="220"/>
      <c r="D42" s="209"/>
    </row>
    <row r="43" spans="1:4">
      <c r="A43" s="219" t="s">
        <v>146</v>
      </c>
      <c r="B43" s="213"/>
      <c r="C43" s="222"/>
      <c r="D43" s="209"/>
    </row>
    <row r="44" spans="1:4">
      <c r="A44" s="223" t="s">
        <v>147</v>
      </c>
      <c r="B44" s="213">
        <f>B30+B31+B32</f>
        <v>281101</v>
      </c>
      <c r="C44" s="122">
        <f>C30+C31+C32</f>
        <v>360353</v>
      </c>
      <c r="D44" s="209">
        <f>B44/C44*100</f>
        <v>78.01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25"/>
  <sheetViews>
    <sheetView workbookViewId="0">
      <selection activeCell="A284" sqref="$A284:$XFD284"/>
    </sheetView>
  </sheetViews>
  <sheetFormatPr defaultColWidth="9" defaultRowHeight="14.25" outlineLevelCol="3"/>
  <cols>
    <col min="1" max="1" width="42.75" customWidth="1"/>
    <col min="2" max="3" width="12.375" customWidth="1"/>
    <col min="4" max="4" width="15.5" customWidth="1"/>
  </cols>
  <sheetData>
    <row r="1" spans="1:2">
      <c r="A1" s="198" t="s">
        <v>152</v>
      </c>
      <c r="B1" s="199"/>
    </row>
    <row r="2" ht="22.5" spans="1:4">
      <c r="A2" s="200" t="s">
        <v>153</v>
      </c>
      <c r="B2" s="200"/>
      <c r="C2" s="200"/>
      <c r="D2" s="200"/>
    </row>
    <row r="3" spans="1:4">
      <c r="A3" s="201"/>
      <c r="B3" s="199"/>
      <c r="D3" s="187" t="s">
        <v>60</v>
      </c>
    </row>
    <row r="4" ht="27" spans="1:4">
      <c r="A4" s="120" t="s">
        <v>61</v>
      </c>
      <c r="B4" s="202" t="s">
        <v>62</v>
      </c>
      <c r="C4" s="88" t="s">
        <v>63</v>
      </c>
      <c r="D4" s="88" t="s">
        <v>64</v>
      </c>
    </row>
    <row r="5" ht="15" spans="1:4">
      <c r="A5" s="203" t="s">
        <v>108</v>
      </c>
      <c r="B5" s="115">
        <v>32719</v>
      </c>
      <c r="C5" s="115">
        <v>28555</v>
      </c>
      <c r="D5" s="116">
        <f>B5/C5*100</f>
        <v>114.58</v>
      </c>
    </row>
    <row r="6" ht="15" spans="1:4">
      <c r="A6" s="117" t="s">
        <v>154</v>
      </c>
      <c r="B6" s="115">
        <v>778</v>
      </c>
      <c r="C6" s="115">
        <v>808</v>
      </c>
      <c r="D6" s="116">
        <f t="shared" ref="D6:D20" si="0">B6/C6*100</f>
        <v>96.29</v>
      </c>
    </row>
    <row r="7" ht="15" spans="1:4">
      <c r="A7" s="204" t="s">
        <v>155</v>
      </c>
      <c r="B7" s="115">
        <v>543</v>
      </c>
      <c r="C7" s="115">
        <v>575</v>
      </c>
      <c r="D7" s="116">
        <f t="shared" si="0"/>
        <v>94.43</v>
      </c>
    </row>
    <row r="8" ht="15" spans="1:4">
      <c r="A8" s="204" t="s">
        <v>156</v>
      </c>
      <c r="B8" s="115">
        <v>107</v>
      </c>
      <c r="C8" s="115">
        <v>107</v>
      </c>
      <c r="D8" s="116">
        <f t="shared" si="0"/>
        <v>100</v>
      </c>
    </row>
    <row r="9" ht="15" spans="1:4">
      <c r="A9" s="204" t="s">
        <v>157</v>
      </c>
      <c r="B9" s="115">
        <v>30</v>
      </c>
      <c r="C9" s="115">
        <v>30</v>
      </c>
      <c r="D9" s="116">
        <f t="shared" si="0"/>
        <v>100</v>
      </c>
    </row>
    <row r="10" ht="15" spans="1:4">
      <c r="A10" s="204" t="s">
        <v>158</v>
      </c>
      <c r="B10" s="115">
        <v>24</v>
      </c>
      <c r="C10" s="115">
        <v>24</v>
      </c>
      <c r="D10" s="116">
        <f t="shared" si="0"/>
        <v>100</v>
      </c>
    </row>
    <row r="11" ht="15" spans="1:4">
      <c r="A11" s="204" t="s">
        <v>159</v>
      </c>
      <c r="B11" s="115">
        <v>59</v>
      </c>
      <c r="C11" s="115">
        <v>57</v>
      </c>
      <c r="D11" s="116">
        <f t="shared" si="0"/>
        <v>103.51</v>
      </c>
    </row>
    <row r="12" ht="15" spans="1:4">
      <c r="A12" s="204" t="s">
        <v>160</v>
      </c>
      <c r="B12" s="115">
        <v>14</v>
      </c>
      <c r="C12" s="115">
        <v>14</v>
      </c>
      <c r="D12" s="116">
        <f t="shared" si="0"/>
        <v>100</v>
      </c>
    </row>
    <row r="13" ht="15" spans="1:4">
      <c r="A13" s="117" t="s">
        <v>161</v>
      </c>
      <c r="B13" s="115">
        <v>619</v>
      </c>
      <c r="C13" s="115">
        <v>717</v>
      </c>
      <c r="D13" s="116">
        <f t="shared" si="0"/>
        <v>86.33</v>
      </c>
    </row>
    <row r="14" ht="15" spans="1:4">
      <c r="A14" s="204" t="s">
        <v>155</v>
      </c>
      <c r="B14" s="115">
        <v>445</v>
      </c>
      <c r="C14" s="115">
        <v>542</v>
      </c>
      <c r="D14" s="116">
        <f t="shared" si="0"/>
        <v>82.1</v>
      </c>
    </row>
    <row r="15" ht="15" spans="1:4">
      <c r="A15" s="204" t="s">
        <v>162</v>
      </c>
      <c r="B15" s="115">
        <v>85</v>
      </c>
      <c r="C15" s="115">
        <v>85</v>
      </c>
      <c r="D15" s="116">
        <f t="shared" si="0"/>
        <v>100</v>
      </c>
    </row>
    <row r="16" ht="15" spans="1:4">
      <c r="A16" s="204" t="s">
        <v>163</v>
      </c>
      <c r="B16" s="115">
        <v>24</v>
      </c>
      <c r="C16" s="115">
        <v>24</v>
      </c>
      <c r="D16" s="116">
        <f t="shared" si="0"/>
        <v>100</v>
      </c>
    </row>
    <row r="17" ht="15" spans="1:4">
      <c r="A17" s="204" t="s">
        <v>159</v>
      </c>
      <c r="B17" s="115">
        <v>60</v>
      </c>
      <c r="C17" s="115">
        <v>61</v>
      </c>
      <c r="D17" s="116">
        <f t="shared" si="0"/>
        <v>98.36</v>
      </c>
    </row>
    <row r="18" ht="15" spans="1:4">
      <c r="A18" s="204" t="s">
        <v>164</v>
      </c>
      <c r="B18" s="115">
        <v>5</v>
      </c>
      <c r="C18" s="115">
        <v>5</v>
      </c>
      <c r="D18" s="116">
        <f t="shared" si="0"/>
        <v>100</v>
      </c>
    </row>
    <row r="19" ht="15" spans="1:4">
      <c r="A19" s="117" t="s">
        <v>165</v>
      </c>
      <c r="B19" s="115">
        <v>14335</v>
      </c>
      <c r="C19" s="115">
        <v>12887</v>
      </c>
      <c r="D19" s="116">
        <f t="shared" si="0"/>
        <v>111.24</v>
      </c>
    </row>
    <row r="20" ht="15" spans="1:4">
      <c r="A20" s="204" t="s">
        <v>155</v>
      </c>
      <c r="B20" s="115">
        <v>8944</v>
      </c>
      <c r="C20" s="115">
        <v>7638</v>
      </c>
      <c r="D20" s="116">
        <f t="shared" si="0"/>
        <v>117.1</v>
      </c>
    </row>
    <row r="21" ht="15" spans="1:4">
      <c r="A21" s="204" t="s">
        <v>166</v>
      </c>
      <c r="B21" s="115">
        <v>731</v>
      </c>
      <c r="C21" s="115">
        <v>731</v>
      </c>
      <c r="D21" s="116">
        <f t="shared" ref="D21:D84" si="1">B21/C21*100</f>
        <v>100</v>
      </c>
    </row>
    <row r="22" ht="15" spans="1:4">
      <c r="A22" s="204" t="s">
        <v>159</v>
      </c>
      <c r="B22" s="115">
        <v>3344</v>
      </c>
      <c r="C22" s="115">
        <v>3563</v>
      </c>
      <c r="D22" s="116">
        <f t="shared" si="1"/>
        <v>93.85</v>
      </c>
    </row>
    <row r="23" ht="15" spans="1:4">
      <c r="A23" s="204" t="s">
        <v>167</v>
      </c>
      <c r="B23" s="115">
        <v>1316</v>
      </c>
      <c r="C23" s="115">
        <v>955</v>
      </c>
      <c r="D23" s="116">
        <f t="shared" si="1"/>
        <v>137.8</v>
      </c>
    </row>
    <row r="24" ht="15" spans="1:4">
      <c r="A24" s="117" t="s">
        <v>168</v>
      </c>
      <c r="B24" s="115">
        <v>486</v>
      </c>
      <c r="C24" s="115">
        <v>484</v>
      </c>
      <c r="D24" s="116">
        <f t="shared" si="1"/>
        <v>100.41</v>
      </c>
    </row>
    <row r="25" ht="15" spans="1:4">
      <c r="A25" s="204" t="s">
        <v>155</v>
      </c>
      <c r="B25" s="115">
        <v>269</v>
      </c>
      <c r="C25" s="115">
        <v>271</v>
      </c>
      <c r="D25" s="116">
        <f t="shared" si="1"/>
        <v>99.26</v>
      </c>
    </row>
    <row r="26" ht="15" spans="1:4">
      <c r="A26" s="204" t="s">
        <v>169</v>
      </c>
      <c r="B26" s="115">
        <v>13</v>
      </c>
      <c r="C26" s="115">
        <v>14</v>
      </c>
      <c r="D26" s="116">
        <f t="shared" si="1"/>
        <v>92.86</v>
      </c>
    </row>
    <row r="27" ht="15" spans="1:4">
      <c r="A27" s="204" t="s">
        <v>159</v>
      </c>
      <c r="B27" s="115">
        <v>193</v>
      </c>
      <c r="C27" s="115">
        <v>189</v>
      </c>
      <c r="D27" s="116">
        <f t="shared" si="1"/>
        <v>102.12</v>
      </c>
    </row>
    <row r="28" ht="15" spans="1:4">
      <c r="A28" s="204" t="s">
        <v>170</v>
      </c>
      <c r="B28" s="115">
        <v>11</v>
      </c>
      <c r="C28" s="115">
        <v>11</v>
      </c>
      <c r="D28" s="116">
        <f t="shared" si="1"/>
        <v>100</v>
      </c>
    </row>
    <row r="29" ht="15" spans="1:4">
      <c r="A29" s="117" t="s">
        <v>171</v>
      </c>
      <c r="B29" s="115">
        <v>246</v>
      </c>
      <c r="C29" s="115">
        <v>342</v>
      </c>
      <c r="D29" s="116">
        <f t="shared" si="1"/>
        <v>71.93</v>
      </c>
    </row>
    <row r="30" ht="15" spans="1:4">
      <c r="A30" s="204" t="s">
        <v>155</v>
      </c>
      <c r="B30" s="115">
        <v>165</v>
      </c>
      <c r="C30" s="115">
        <v>191</v>
      </c>
      <c r="D30" s="116">
        <f t="shared" si="1"/>
        <v>86.39</v>
      </c>
    </row>
    <row r="31" ht="15" spans="1:4">
      <c r="A31" s="204" t="s">
        <v>172</v>
      </c>
      <c r="B31" s="115">
        <v>81</v>
      </c>
      <c r="C31" s="115">
        <v>81</v>
      </c>
      <c r="D31" s="116">
        <f t="shared" si="1"/>
        <v>100</v>
      </c>
    </row>
    <row r="32" ht="15" spans="1:4">
      <c r="A32" s="117" t="s">
        <v>173</v>
      </c>
      <c r="B32" s="115">
        <v>1413</v>
      </c>
      <c r="C32" s="115">
        <v>1432</v>
      </c>
      <c r="D32" s="116">
        <f t="shared" si="1"/>
        <v>98.67</v>
      </c>
    </row>
    <row r="33" ht="15" spans="1:4">
      <c r="A33" s="204" t="s">
        <v>155</v>
      </c>
      <c r="B33" s="115">
        <v>603</v>
      </c>
      <c r="C33" s="115">
        <v>609</v>
      </c>
      <c r="D33" s="116">
        <f t="shared" si="1"/>
        <v>99.01</v>
      </c>
    </row>
    <row r="34" ht="15" spans="1:4">
      <c r="A34" s="204" t="s">
        <v>159</v>
      </c>
      <c r="B34" s="115">
        <v>190</v>
      </c>
      <c r="C34" s="115">
        <v>168</v>
      </c>
      <c r="D34" s="116">
        <f t="shared" si="1"/>
        <v>113.1</v>
      </c>
    </row>
    <row r="35" ht="15" spans="1:4">
      <c r="A35" s="204" t="s">
        <v>174</v>
      </c>
      <c r="B35" s="115">
        <v>620</v>
      </c>
      <c r="C35" s="115">
        <v>620</v>
      </c>
      <c r="D35" s="116">
        <f t="shared" si="1"/>
        <v>100</v>
      </c>
    </row>
    <row r="36" ht="15" spans="1:4">
      <c r="A36" s="117" t="s">
        <v>175</v>
      </c>
      <c r="B36" s="115">
        <v>1500</v>
      </c>
      <c r="C36" s="115">
        <v>1200</v>
      </c>
      <c r="D36" s="116">
        <f t="shared" si="1"/>
        <v>125</v>
      </c>
    </row>
    <row r="37" ht="15" spans="1:4">
      <c r="A37" s="204" t="s">
        <v>176</v>
      </c>
      <c r="B37" s="115">
        <v>1500</v>
      </c>
      <c r="C37" s="115">
        <v>1200</v>
      </c>
      <c r="D37" s="116">
        <f t="shared" si="1"/>
        <v>125</v>
      </c>
    </row>
    <row r="38" ht="15" spans="1:4">
      <c r="A38" s="117" t="s">
        <v>177</v>
      </c>
      <c r="B38" s="115">
        <v>354</v>
      </c>
      <c r="C38" s="115">
        <v>350</v>
      </c>
      <c r="D38" s="116">
        <f t="shared" si="1"/>
        <v>101.14</v>
      </c>
    </row>
    <row r="39" ht="15" spans="1:4">
      <c r="A39" s="204" t="s">
        <v>155</v>
      </c>
      <c r="B39" s="115">
        <v>126</v>
      </c>
      <c r="C39" s="115">
        <v>128</v>
      </c>
      <c r="D39" s="116">
        <f t="shared" si="1"/>
        <v>98.44</v>
      </c>
    </row>
    <row r="40" ht="15" spans="1:4">
      <c r="A40" s="204" t="s">
        <v>159</v>
      </c>
      <c r="B40" s="115">
        <v>109</v>
      </c>
      <c r="C40" s="115">
        <v>118</v>
      </c>
      <c r="D40" s="116">
        <f t="shared" si="1"/>
        <v>92.37</v>
      </c>
    </row>
    <row r="41" ht="15" spans="1:4">
      <c r="A41" s="204" t="s">
        <v>178</v>
      </c>
      <c r="B41" s="115">
        <v>119</v>
      </c>
      <c r="C41" s="115">
        <v>104</v>
      </c>
      <c r="D41" s="116">
        <f t="shared" si="1"/>
        <v>114.42</v>
      </c>
    </row>
    <row r="42" ht="15" spans="1:4">
      <c r="A42" s="117" t="s">
        <v>179</v>
      </c>
      <c r="B42" s="115">
        <v>2479</v>
      </c>
      <c r="C42" s="115">
        <v>1607</v>
      </c>
      <c r="D42" s="116">
        <f t="shared" si="1"/>
        <v>154.26</v>
      </c>
    </row>
    <row r="43" ht="15" spans="1:4">
      <c r="A43" s="204" t="s">
        <v>155</v>
      </c>
      <c r="B43" s="115">
        <v>1282</v>
      </c>
      <c r="C43" s="115">
        <v>1227</v>
      </c>
      <c r="D43" s="116">
        <f t="shared" si="1"/>
        <v>104.48</v>
      </c>
    </row>
    <row r="44" ht="15" spans="1:4">
      <c r="A44" s="204" t="s">
        <v>159</v>
      </c>
      <c r="B44" s="115">
        <v>152</v>
      </c>
      <c r="C44" s="115">
        <v>122</v>
      </c>
      <c r="D44" s="116">
        <f t="shared" si="1"/>
        <v>124.59</v>
      </c>
    </row>
    <row r="45" ht="15" spans="1:4">
      <c r="A45" s="204" t="s">
        <v>180</v>
      </c>
      <c r="B45" s="115">
        <v>1045</v>
      </c>
      <c r="C45" s="115">
        <v>258</v>
      </c>
      <c r="D45" s="116">
        <f t="shared" si="1"/>
        <v>405.04</v>
      </c>
    </row>
    <row r="46" ht="15" spans="1:4">
      <c r="A46" s="117" t="s">
        <v>181</v>
      </c>
      <c r="B46" s="115">
        <v>1436</v>
      </c>
      <c r="C46" s="115">
        <v>1014</v>
      </c>
      <c r="D46" s="116">
        <f t="shared" si="1"/>
        <v>141.62</v>
      </c>
    </row>
    <row r="47" ht="15" spans="1:4">
      <c r="A47" s="204" t="s">
        <v>155</v>
      </c>
      <c r="B47" s="115">
        <v>257</v>
      </c>
      <c r="C47" s="115">
        <v>266</v>
      </c>
      <c r="D47" s="116">
        <f t="shared" si="1"/>
        <v>96.62</v>
      </c>
    </row>
    <row r="48" ht="15" spans="1:4">
      <c r="A48" s="204" t="s">
        <v>159</v>
      </c>
      <c r="B48" s="115">
        <v>152</v>
      </c>
      <c r="C48" s="115">
        <v>142</v>
      </c>
      <c r="D48" s="116">
        <f t="shared" si="1"/>
        <v>107.04</v>
      </c>
    </row>
    <row r="49" ht="15" spans="1:4">
      <c r="A49" s="204" t="s">
        <v>182</v>
      </c>
      <c r="B49" s="115">
        <v>1027</v>
      </c>
      <c r="C49" s="115">
        <v>607</v>
      </c>
      <c r="D49" s="116">
        <f t="shared" si="1"/>
        <v>169.19</v>
      </c>
    </row>
    <row r="50" ht="15" spans="1:4">
      <c r="A50" s="117" t="s">
        <v>183</v>
      </c>
      <c r="B50" s="115">
        <v>670</v>
      </c>
      <c r="C50" s="115">
        <v>670</v>
      </c>
      <c r="D50" s="116">
        <f t="shared" si="1"/>
        <v>100</v>
      </c>
    </row>
    <row r="51" ht="15" spans="1:4">
      <c r="A51" s="204" t="s">
        <v>184</v>
      </c>
      <c r="B51" s="115">
        <v>670</v>
      </c>
      <c r="C51" s="115">
        <v>670</v>
      </c>
      <c r="D51" s="116">
        <f t="shared" si="1"/>
        <v>100</v>
      </c>
    </row>
    <row r="52" ht="15" spans="1:4">
      <c r="A52" s="117" t="s">
        <v>185</v>
      </c>
      <c r="B52" s="115">
        <v>63</v>
      </c>
      <c r="C52" s="115">
        <v>63</v>
      </c>
      <c r="D52" s="116">
        <f t="shared" si="1"/>
        <v>100</v>
      </c>
    </row>
    <row r="53" ht="15" spans="1:4">
      <c r="A53" s="204" t="s">
        <v>155</v>
      </c>
      <c r="B53" s="115">
        <v>48</v>
      </c>
      <c r="C53" s="115">
        <v>52</v>
      </c>
      <c r="D53" s="116">
        <f t="shared" si="1"/>
        <v>92.31</v>
      </c>
    </row>
    <row r="54" ht="15" spans="1:4">
      <c r="A54" s="204" t="s">
        <v>186</v>
      </c>
      <c r="B54" s="115">
        <v>2</v>
      </c>
      <c r="C54" s="115">
        <v>2</v>
      </c>
      <c r="D54" s="116">
        <f t="shared" si="1"/>
        <v>100</v>
      </c>
    </row>
    <row r="55" ht="15" spans="1:4">
      <c r="A55" s="204" t="s">
        <v>187</v>
      </c>
      <c r="B55" s="115">
        <v>12</v>
      </c>
      <c r="C55" s="115">
        <v>9</v>
      </c>
      <c r="D55" s="116">
        <f t="shared" si="1"/>
        <v>133.33</v>
      </c>
    </row>
    <row r="56" ht="15" spans="1:4">
      <c r="A56" s="117" t="s">
        <v>188</v>
      </c>
      <c r="B56" s="115">
        <v>177</v>
      </c>
      <c r="C56" s="115">
        <v>177</v>
      </c>
      <c r="D56" s="116">
        <f t="shared" si="1"/>
        <v>100</v>
      </c>
    </row>
    <row r="57" ht="15" spans="1:4">
      <c r="A57" s="204" t="s">
        <v>155</v>
      </c>
      <c r="B57" s="115">
        <v>177</v>
      </c>
      <c r="C57" s="115">
        <v>177</v>
      </c>
      <c r="D57" s="116">
        <f t="shared" si="1"/>
        <v>100</v>
      </c>
    </row>
    <row r="58" ht="15" spans="1:4">
      <c r="A58" s="117" t="s">
        <v>189</v>
      </c>
      <c r="B58" s="115">
        <v>39</v>
      </c>
      <c r="C58" s="115">
        <v>57</v>
      </c>
      <c r="D58" s="116">
        <f t="shared" si="1"/>
        <v>68.42</v>
      </c>
    </row>
    <row r="59" ht="15" spans="1:4">
      <c r="A59" s="204" t="s">
        <v>155</v>
      </c>
      <c r="B59" s="115">
        <v>33</v>
      </c>
      <c r="C59" s="115">
        <v>51</v>
      </c>
      <c r="D59" s="116">
        <f t="shared" si="1"/>
        <v>64.71</v>
      </c>
    </row>
    <row r="60" ht="15" spans="1:4">
      <c r="A60" s="204" t="s">
        <v>190</v>
      </c>
      <c r="B60" s="115">
        <v>6</v>
      </c>
      <c r="C60" s="115">
        <v>6</v>
      </c>
      <c r="D60" s="116">
        <f t="shared" si="1"/>
        <v>100</v>
      </c>
    </row>
    <row r="61" ht="15" spans="1:4">
      <c r="A61" s="117" t="s">
        <v>191</v>
      </c>
      <c r="B61" s="115">
        <v>858</v>
      </c>
      <c r="C61" s="115">
        <v>858</v>
      </c>
      <c r="D61" s="116">
        <f t="shared" si="1"/>
        <v>100</v>
      </c>
    </row>
    <row r="62" ht="15" spans="1:4">
      <c r="A62" s="204" t="s">
        <v>155</v>
      </c>
      <c r="B62" s="115">
        <v>249</v>
      </c>
      <c r="C62" s="115">
        <v>279</v>
      </c>
      <c r="D62" s="116">
        <f t="shared" si="1"/>
        <v>89.25</v>
      </c>
    </row>
    <row r="63" ht="15" spans="1:4">
      <c r="A63" s="204" t="s">
        <v>159</v>
      </c>
      <c r="B63" s="115">
        <v>144</v>
      </c>
      <c r="C63" s="115">
        <v>116</v>
      </c>
      <c r="D63" s="116">
        <f t="shared" si="1"/>
        <v>124.14</v>
      </c>
    </row>
    <row r="64" ht="15" spans="1:4">
      <c r="A64" s="204" t="s">
        <v>192</v>
      </c>
      <c r="B64" s="115">
        <v>464</v>
      </c>
      <c r="C64" s="115">
        <v>464</v>
      </c>
      <c r="D64" s="116">
        <f t="shared" si="1"/>
        <v>100</v>
      </c>
    </row>
    <row r="65" ht="15" spans="1:4">
      <c r="A65" s="117" t="s">
        <v>193</v>
      </c>
      <c r="B65" s="115">
        <v>1801</v>
      </c>
      <c r="C65" s="115">
        <v>1515</v>
      </c>
      <c r="D65" s="116">
        <f t="shared" si="1"/>
        <v>118.88</v>
      </c>
    </row>
    <row r="66" ht="15" spans="1:4">
      <c r="A66" s="204" t="s">
        <v>155</v>
      </c>
      <c r="B66" s="115">
        <v>833</v>
      </c>
      <c r="C66" s="115">
        <v>879</v>
      </c>
      <c r="D66" s="116">
        <f t="shared" si="1"/>
        <v>94.77</v>
      </c>
    </row>
    <row r="67" ht="15" spans="1:4">
      <c r="A67" s="204" t="s">
        <v>159</v>
      </c>
      <c r="B67" s="115">
        <v>128</v>
      </c>
      <c r="C67" s="115">
        <v>104</v>
      </c>
      <c r="D67" s="116">
        <f t="shared" si="1"/>
        <v>123.08</v>
      </c>
    </row>
    <row r="68" ht="15" spans="1:4">
      <c r="A68" s="204" t="s">
        <v>194</v>
      </c>
      <c r="B68" s="115">
        <v>840</v>
      </c>
      <c r="C68" s="115">
        <v>532</v>
      </c>
      <c r="D68" s="116">
        <f t="shared" si="1"/>
        <v>157.89</v>
      </c>
    </row>
    <row r="69" ht="15" spans="1:4">
      <c r="A69" s="117" t="s">
        <v>195</v>
      </c>
      <c r="B69" s="115">
        <v>1967</v>
      </c>
      <c r="C69" s="115">
        <v>1329</v>
      </c>
      <c r="D69" s="116">
        <f t="shared" si="1"/>
        <v>148.01</v>
      </c>
    </row>
    <row r="70" ht="15" spans="1:4">
      <c r="A70" s="204" t="s">
        <v>155</v>
      </c>
      <c r="B70" s="115">
        <v>470</v>
      </c>
      <c r="C70" s="115">
        <v>469</v>
      </c>
      <c r="D70" s="116">
        <f t="shared" si="1"/>
        <v>100.21</v>
      </c>
    </row>
    <row r="71" ht="15" spans="1:4">
      <c r="A71" s="204" t="s">
        <v>159</v>
      </c>
      <c r="B71" s="115">
        <v>83</v>
      </c>
      <c r="C71" s="115">
        <v>62</v>
      </c>
      <c r="D71" s="116">
        <f t="shared" si="1"/>
        <v>133.87</v>
      </c>
    </row>
    <row r="72" ht="15" spans="1:4">
      <c r="A72" s="204" t="s">
        <v>196</v>
      </c>
      <c r="B72" s="115">
        <v>1413</v>
      </c>
      <c r="C72" s="115">
        <v>798</v>
      </c>
      <c r="D72" s="116">
        <f t="shared" si="1"/>
        <v>177.07</v>
      </c>
    </row>
    <row r="73" ht="15" spans="1:4">
      <c r="A73" s="117" t="s">
        <v>197</v>
      </c>
      <c r="B73" s="115">
        <v>891</v>
      </c>
      <c r="C73" s="115">
        <v>892</v>
      </c>
      <c r="D73" s="116">
        <f t="shared" si="1"/>
        <v>99.89</v>
      </c>
    </row>
    <row r="74" ht="15" spans="1:4">
      <c r="A74" s="204" t="s">
        <v>155</v>
      </c>
      <c r="B74" s="115">
        <v>354</v>
      </c>
      <c r="C74" s="115">
        <v>367</v>
      </c>
      <c r="D74" s="116">
        <f t="shared" si="1"/>
        <v>96.46</v>
      </c>
    </row>
    <row r="75" ht="15" spans="1:4">
      <c r="A75" s="204" t="s">
        <v>198</v>
      </c>
      <c r="B75" s="115">
        <v>537</v>
      </c>
      <c r="C75" s="115">
        <v>525</v>
      </c>
      <c r="D75" s="116">
        <f t="shared" si="1"/>
        <v>102.29</v>
      </c>
    </row>
    <row r="76" ht="15" spans="1:4">
      <c r="A76" s="117" t="s">
        <v>199</v>
      </c>
      <c r="B76" s="115">
        <v>363</v>
      </c>
      <c r="C76" s="115">
        <v>347</v>
      </c>
      <c r="D76" s="116">
        <f t="shared" si="1"/>
        <v>104.61</v>
      </c>
    </row>
    <row r="77" ht="15" spans="1:4">
      <c r="A77" s="204" t="s">
        <v>155</v>
      </c>
      <c r="B77" s="115">
        <v>187</v>
      </c>
      <c r="C77" s="115">
        <v>183</v>
      </c>
      <c r="D77" s="116">
        <f t="shared" si="1"/>
        <v>102.19</v>
      </c>
    </row>
    <row r="78" ht="15" spans="1:4">
      <c r="A78" s="204" t="s">
        <v>200</v>
      </c>
      <c r="B78" s="115">
        <v>45</v>
      </c>
      <c r="C78" s="115">
        <v>45</v>
      </c>
      <c r="D78" s="116">
        <f t="shared" si="1"/>
        <v>100</v>
      </c>
    </row>
    <row r="79" ht="15" spans="1:4">
      <c r="A79" s="204" t="s">
        <v>159</v>
      </c>
      <c r="B79" s="115">
        <v>43</v>
      </c>
      <c r="C79" s="115">
        <v>31</v>
      </c>
      <c r="D79" s="116">
        <f t="shared" si="1"/>
        <v>138.71</v>
      </c>
    </row>
    <row r="80" ht="15" spans="1:4">
      <c r="A80" s="204" t="s">
        <v>201</v>
      </c>
      <c r="B80" s="115">
        <v>89</v>
      </c>
      <c r="C80" s="115">
        <v>88</v>
      </c>
      <c r="D80" s="116">
        <f t="shared" si="1"/>
        <v>101.14</v>
      </c>
    </row>
    <row r="81" ht="15" spans="1:4">
      <c r="A81" s="117" t="s">
        <v>202</v>
      </c>
      <c r="B81" s="115">
        <v>1571</v>
      </c>
      <c r="C81" s="115">
        <v>1618</v>
      </c>
      <c r="D81" s="116">
        <f t="shared" si="1"/>
        <v>97.1</v>
      </c>
    </row>
    <row r="82" ht="15" spans="1:4">
      <c r="A82" s="204" t="s">
        <v>155</v>
      </c>
      <c r="B82" s="115">
        <v>995</v>
      </c>
      <c r="C82" s="115">
        <v>1032</v>
      </c>
      <c r="D82" s="116">
        <f t="shared" si="1"/>
        <v>96.41</v>
      </c>
    </row>
    <row r="83" ht="15" spans="1:4">
      <c r="A83" s="204" t="s">
        <v>203</v>
      </c>
      <c r="B83" s="115">
        <v>17</v>
      </c>
      <c r="C83" s="115">
        <v>17</v>
      </c>
      <c r="D83" s="116">
        <f t="shared" si="1"/>
        <v>100</v>
      </c>
    </row>
    <row r="84" ht="15" spans="1:4">
      <c r="A84" s="204" t="s">
        <v>204</v>
      </c>
      <c r="B84" s="115">
        <v>45</v>
      </c>
      <c r="C84" s="115">
        <v>10</v>
      </c>
      <c r="D84" s="116">
        <f t="shared" si="1"/>
        <v>450</v>
      </c>
    </row>
    <row r="85" ht="15" spans="1:4">
      <c r="A85" s="204" t="s">
        <v>205</v>
      </c>
      <c r="B85" s="115">
        <v>3</v>
      </c>
      <c r="C85" s="115">
        <v>5</v>
      </c>
      <c r="D85" s="116">
        <f t="shared" ref="D85:D148" si="2">B85/C85*100</f>
        <v>60</v>
      </c>
    </row>
    <row r="86" ht="15" spans="1:4">
      <c r="A86" s="204" t="s">
        <v>206</v>
      </c>
      <c r="B86" s="115">
        <v>17</v>
      </c>
      <c r="C86" s="115">
        <v>15</v>
      </c>
      <c r="D86" s="116">
        <f t="shared" si="2"/>
        <v>113.33</v>
      </c>
    </row>
    <row r="87" ht="15" spans="1:4">
      <c r="A87" s="204" t="s">
        <v>159</v>
      </c>
      <c r="B87" s="115">
        <v>275</v>
      </c>
      <c r="C87" s="115">
        <v>284</v>
      </c>
      <c r="D87" s="116">
        <f t="shared" si="2"/>
        <v>96.83</v>
      </c>
    </row>
    <row r="88" ht="15" spans="1:4">
      <c r="A88" s="204" t="s">
        <v>207</v>
      </c>
      <c r="B88" s="115">
        <v>220</v>
      </c>
      <c r="C88" s="115">
        <v>255</v>
      </c>
      <c r="D88" s="116">
        <f t="shared" si="2"/>
        <v>86.27</v>
      </c>
    </row>
    <row r="89" ht="15" spans="1:4">
      <c r="A89" s="117" t="s">
        <v>208</v>
      </c>
      <c r="B89" s="115">
        <v>502</v>
      </c>
      <c r="C89" s="115"/>
      <c r="D89" s="116"/>
    </row>
    <row r="90" ht="15" spans="1:4">
      <c r="A90" s="204" t="s">
        <v>155</v>
      </c>
      <c r="B90" s="115">
        <v>57</v>
      </c>
      <c r="C90" s="115"/>
      <c r="D90" s="116"/>
    </row>
    <row r="91" ht="15" spans="1:4">
      <c r="A91" s="204" t="s">
        <v>209</v>
      </c>
      <c r="B91" s="115">
        <v>58</v>
      </c>
      <c r="C91" s="115"/>
      <c r="D91" s="116"/>
    </row>
    <row r="92" ht="15" spans="1:4">
      <c r="A92" s="204" t="s">
        <v>210</v>
      </c>
      <c r="B92" s="115">
        <v>387</v>
      </c>
      <c r="C92" s="115"/>
      <c r="D92" s="116"/>
    </row>
    <row r="93" ht="15" spans="1:4">
      <c r="A93" s="117" t="s">
        <v>211</v>
      </c>
      <c r="B93" s="115">
        <v>171</v>
      </c>
      <c r="C93" s="115">
        <v>189</v>
      </c>
      <c r="D93" s="116">
        <f t="shared" si="2"/>
        <v>90.48</v>
      </c>
    </row>
    <row r="94" ht="15" spans="1:4">
      <c r="A94" s="204" t="s">
        <v>155</v>
      </c>
      <c r="B94" s="115">
        <v>134</v>
      </c>
      <c r="C94" s="115">
        <v>153</v>
      </c>
      <c r="D94" s="116">
        <f t="shared" si="2"/>
        <v>87.58</v>
      </c>
    </row>
    <row r="95" ht="15" spans="1:4">
      <c r="A95" s="204" t="s">
        <v>212</v>
      </c>
      <c r="B95" s="115">
        <v>13</v>
      </c>
      <c r="C95" s="115">
        <v>12</v>
      </c>
      <c r="D95" s="116">
        <f t="shared" si="2"/>
        <v>108.33</v>
      </c>
    </row>
    <row r="96" ht="15" spans="1:4">
      <c r="A96" s="204" t="s">
        <v>213</v>
      </c>
      <c r="B96" s="115">
        <v>24</v>
      </c>
      <c r="C96" s="115">
        <v>23</v>
      </c>
      <c r="D96" s="116">
        <f t="shared" si="2"/>
        <v>104.35</v>
      </c>
    </row>
    <row r="97" ht="15" spans="1:4">
      <c r="A97" s="205" t="s">
        <v>214</v>
      </c>
      <c r="B97" s="115">
        <v>452</v>
      </c>
      <c r="C97" s="115">
        <v>453</v>
      </c>
      <c r="D97" s="116">
        <f t="shared" si="2"/>
        <v>99.78</v>
      </c>
    </row>
    <row r="98" ht="15" spans="1:4">
      <c r="A98" s="117" t="s">
        <v>215</v>
      </c>
      <c r="B98" s="115">
        <v>392</v>
      </c>
      <c r="C98" s="115">
        <v>392</v>
      </c>
      <c r="D98" s="116">
        <f t="shared" si="2"/>
        <v>100</v>
      </c>
    </row>
    <row r="99" ht="15" spans="1:4">
      <c r="A99" s="204" t="s">
        <v>216</v>
      </c>
      <c r="B99" s="115">
        <v>58</v>
      </c>
      <c r="C99" s="115">
        <v>58</v>
      </c>
      <c r="D99" s="116">
        <f t="shared" si="2"/>
        <v>100</v>
      </c>
    </row>
    <row r="100" ht="15" spans="1:4">
      <c r="A100" s="204" t="s">
        <v>217</v>
      </c>
      <c r="B100" s="115">
        <v>289</v>
      </c>
      <c r="C100" s="115">
        <v>289</v>
      </c>
      <c r="D100" s="116">
        <f t="shared" si="2"/>
        <v>100</v>
      </c>
    </row>
    <row r="101" ht="15" spans="1:4">
      <c r="A101" s="204" t="s">
        <v>218</v>
      </c>
      <c r="B101" s="115">
        <v>24</v>
      </c>
      <c r="C101" s="115">
        <v>24</v>
      </c>
      <c r="D101" s="116">
        <f t="shared" si="2"/>
        <v>100</v>
      </c>
    </row>
    <row r="102" ht="15" spans="1:4">
      <c r="A102" s="204" t="s">
        <v>219</v>
      </c>
      <c r="B102" s="115">
        <v>21</v>
      </c>
      <c r="C102" s="115">
        <v>21</v>
      </c>
      <c r="D102" s="116">
        <f t="shared" si="2"/>
        <v>100</v>
      </c>
    </row>
    <row r="103" ht="15" spans="1:4">
      <c r="A103" s="117" t="s">
        <v>220</v>
      </c>
      <c r="B103" s="115">
        <v>60</v>
      </c>
      <c r="C103" s="115">
        <v>60</v>
      </c>
      <c r="D103" s="116">
        <f t="shared" si="2"/>
        <v>100</v>
      </c>
    </row>
    <row r="104" ht="15" spans="1:4">
      <c r="A104" s="204" t="s">
        <v>220</v>
      </c>
      <c r="B104" s="115">
        <v>60</v>
      </c>
      <c r="C104" s="115">
        <v>60</v>
      </c>
      <c r="D104" s="116">
        <f t="shared" si="2"/>
        <v>100</v>
      </c>
    </row>
    <row r="105" ht="15" spans="1:4">
      <c r="A105" s="205" t="s">
        <v>221</v>
      </c>
      <c r="B105" s="115">
        <v>10882</v>
      </c>
      <c r="C105" s="115">
        <v>10240</v>
      </c>
      <c r="D105" s="116">
        <f t="shared" si="2"/>
        <v>106.27</v>
      </c>
    </row>
    <row r="106" ht="15" spans="1:4">
      <c r="A106" s="117" t="s">
        <v>222</v>
      </c>
      <c r="B106" s="115">
        <v>35</v>
      </c>
      <c r="C106" s="115">
        <v>35</v>
      </c>
      <c r="D106" s="116">
        <f t="shared" si="2"/>
        <v>100</v>
      </c>
    </row>
    <row r="107" ht="15" spans="1:4">
      <c r="A107" s="204" t="s">
        <v>223</v>
      </c>
      <c r="B107" s="115">
        <v>35</v>
      </c>
      <c r="C107" s="115">
        <v>35</v>
      </c>
      <c r="D107" s="116">
        <f t="shared" si="2"/>
        <v>100</v>
      </c>
    </row>
    <row r="108" ht="15" spans="1:4">
      <c r="A108" s="117" t="s">
        <v>224</v>
      </c>
      <c r="B108" s="115">
        <v>9582</v>
      </c>
      <c r="C108" s="115">
        <v>8999</v>
      </c>
      <c r="D108" s="116">
        <f t="shared" si="2"/>
        <v>106.48</v>
      </c>
    </row>
    <row r="109" ht="15" spans="1:4">
      <c r="A109" s="204" t="s">
        <v>155</v>
      </c>
      <c r="B109" s="115">
        <v>5858</v>
      </c>
      <c r="C109" s="115">
        <v>5943</v>
      </c>
      <c r="D109" s="116">
        <f t="shared" si="2"/>
        <v>98.57</v>
      </c>
    </row>
    <row r="110" ht="15" spans="1:4">
      <c r="A110" s="204" t="s">
        <v>225</v>
      </c>
      <c r="B110" s="115">
        <v>35</v>
      </c>
      <c r="C110" s="115">
        <v>35</v>
      </c>
      <c r="D110" s="116">
        <f t="shared" si="2"/>
        <v>100</v>
      </c>
    </row>
    <row r="111" ht="15" spans="1:4">
      <c r="A111" s="204" t="s">
        <v>226</v>
      </c>
      <c r="B111" s="115">
        <v>196</v>
      </c>
      <c r="C111" s="115">
        <v>162</v>
      </c>
      <c r="D111" s="116">
        <f t="shared" si="2"/>
        <v>120.99</v>
      </c>
    </row>
    <row r="112" ht="15" spans="1:4">
      <c r="A112" s="204" t="s">
        <v>159</v>
      </c>
      <c r="B112" s="115">
        <v>467</v>
      </c>
      <c r="C112" s="115">
        <v>390</v>
      </c>
      <c r="D112" s="116">
        <f t="shared" si="2"/>
        <v>119.74</v>
      </c>
    </row>
    <row r="113" ht="15" spans="1:4">
      <c r="A113" s="204" t="s">
        <v>227</v>
      </c>
      <c r="B113" s="115">
        <v>3025</v>
      </c>
      <c r="C113" s="115">
        <v>2470</v>
      </c>
      <c r="D113" s="116">
        <f t="shared" si="2"/>
        <v>122.47</v>
      </c>
    </row>
    <row r="114" ht="15" spans="1:4">
      <c r="A114" s="117" t="s">
        <v>228</v>
      </c>
      <c r="B114" s="115">
        <v>30</v>
      </c>
      <c r="C114" s="115">
        <v>30</v>
      </c>
      <c r="D114" s="116">
        <f t="shared" si="2"/>
        <v>100</v>
      </c>
    </row>
    <row r="115" ht="15" spans="1:4">
      <c r="A115" s="204" t="s">
        <v>229</v>
      </c>
      <c r="B115" s="115">
        <v>30</v>
      </c>
      <c r="C115" s="115">
        <v>30</v>
      </c>
      <c r="D115" s="116">
        <f t="shared" si="2"/>
        <v>100</v>
      </c>
    </row>
    <row r="116" ht="15" spans="1:4">
      <c r="A116" s="117" t="s">
        <v>230</v>
      </c>
      <c r="B116" s="115">
        <v>26</v>
      </c>
      <c r="C116" s="115">
        <v>26</v>
      </c>
      <c r="D116" s="116">
        <f t="shared" si="2"/>
        <v>100</v>
      </c>
    </row>
    <row r="117" ht="15" spans="1:4">
      <c r="A117" s="204" t="s">
        <v>231</v>
      </c>
      <c r="B117" s="115">
        <v>26</v>
      </c>
      <c r="C117" s="115">
        <v>26</v>
      </c>
      <c r="D117" s="116">
        <f t="shared" si="2"/>
        <v>100</v>
      </c>
    </row>
    <row r="118" ht="15" spans="1:4">
      <c r="A118" s="117" t="s">
        <v>232</v>
      </c>
      <c r="B118" s="115">
        <v>83</v>
      </c>
      <c r="C118" s="115">
        <v>83</v>
      </c>
      <c r="D118" s="116">
        <f t="shared" si="2"/>
        <v>100</v>
      </c>
    </row>
    <row r="119" ht="15" spans="1:4">
      <c r="A119" s="204" t="s">
        <v>233</v>
      </c>
      <c r="B119" s="115">
        <v>83</v>
      </c>
      <c r="C119" s="115">
        <v>83</v>
      </c>
      <c r="D119" s="116">
        <f t="shared" si="2"/>
        <v>100</v>
      </c>
    </row>
    <row r="120" ht="15" spans="1:4">
      <c r="A120" s="117" t="s">
        <v>234</v>
      </c>
      <c r="B120" s="115">
        <v>1010</v>
      </c>
      <c r="C120" s="115">
        <v>950</v>
      </c>
      <c r="D120" s="116">
        <f t="shared" si="2"/>
        <v>106.32</v>
      </c>
    </row>
    <row r="121" ht="15" spans="1:4">
      <c r="A121" s="204" t="s">
        <v>155</v>
      </c>
      <c r="B121" s="115">
        <v>600</v>
      </c>
      <c r="C121" s="115">
        <v>563</v>
      </c>
      <c r="D121" s="116">
        <f t="shared" si="2"/>
        <v>106.57</v>
      </c>
    </row>
    <row r="122" ht="15" spans="1:4">
      <c r="A122" s="204" t="s">
        <v>235</v>
      </c>
      <c r="B122" s="115">
        <v>72</v>
      </c>
      <c r="C122" s="115">
        <v>244</v>
      </c>
      <c r="D122" s="116">
        <f t="shared" si="2"/>
        <v>29.51</v>
      </c>
    </row>
    <row r="123" ht="15" spans="1:4">
      <c r="A123" s="204" t="s">
        <v>236</v>
      </c>
      <c r="B123" s="115">
        <v>21</v>
      </c>
      <c r="C123" s="115">
        <v>21</v>
      </c>
      <c r="D123" s="116">
        <f t="shared" si="2"/>
        <v>100</v>
      </c>
    </row>
    <row r="124" ht="15" spans="1:4">
      <c r="A124" s="204" t="s">
        <v>237</v>
      </c>
      <c r="B124" s="115">
        <v>37</v>
      </c>
      <c r="C124" s="115">
        <v>22</v>
      </c>
      <c r="D124" s="116">
        <f t="shared" si="2"/>
        <v>168.18</v>
      </c>
    </row>
    <row r="125" ht="15" spans="1:4">
      <c r="A125" s="206" t="s">
        <v>238</v>
      </c>
      <c r="B125" s="115">
        <v>178</v>
      </c>
      <c r="C125" s="115"/>
      <c r="D125" s="116"/>
    </row>
    <row r="126" ht="15" spans="1:4">
      <c r="A126" s="204" t="s">
        <v>159</v>
      </c>
      <c r="B126" s="115">
        <v>88</v>
      </c>
      <c r="C126" s="115">
        <v>88</v>
      </c>
      <c r="D126" s="116">
        <f t="shared" si="2"/>
        <v>100</v>
      </c>
    </row>
    <row r="127" ht="15" spans="1:4">
      <c r="A127" s="204" t="s">
        <v>239</v>
      </c>
      <c r="B127" s="115">
        <v>14</v>
      </c>
      <c r="C127" s="115">
        <v>11</v>
      </c>
      <c r="D127" s="116">
        <f t="shared" si="2"/>
        <v>127.27</v>
      </c>
    </row>
    <row r="128" ht="15" spans="1:4">
      <c r="A128" s="117" t="s">
        <v>240</v>
      </c>
      <c r="B128" s="115">
        <v>116</v>
      </c>
      <c r="C128" s="115">
        <v>116</v>
      </c>
      <c r="D128" s="116">
        <f t="shared" si="2"/>
        <v>100</v>
      </c>
    </row>
    <row r="129" ht="15" spans="1:4">
      <c r="A129" s="204" t="s">
        <v>240</v>
      </c>
      <c r="B129" s="115">
        <v>116</v>
      </c>
      <c r="C129" s="115">
        <v>116</v>
      </c>
      <c r="D129" s="116">
        <f t="shared" si="2"/>
        <v>100</v>
      </c>
    </row>
    <row r="130" ht="15" spans="1:4">
      <c r="A130" s="205" t="s">
        <v>241</v>
      </c>
      <c r="B130" s="115">
        <v>57974</v>
      </c>
      <c r="C130" s="115">
        <f>C131+C135+C141+C143+C145+C148+C151</f>
        <v>53271</v>
      </c>
      <c r="D130" s="116">
        <f t="shared" si="2"/>
        <v>108.83</v>
      </c>
    </row>
    <row r="131" ht="15" spans="1:4">
      <c r="A131" s="117" t="s">
        <v>242</v>
      </c>
      <c r="B131" s="115">
        <v>415</v>
      </c>
      <c r="C131" s="115">
        <v>313</v>
      </c>
      <c r="D131" s="116">
        <f t="shared" si="2"/>
        <v>132.59</v>
      </c>
    </row>
    <row r="132" ht="15" spans="1:4">
      <c r="A132" s="204" t="s">
        <v>155</v>
      </c>
      <c r="B132" s="115">
        <v>175</v>
      </c>
      <c r="C132" s="115">
        <v>120</v>
      </c>
      <c r="D132" s="116">
        <f t="shared" si="2"/>
        <v>145.83</v>
      </c>
    </row>
    <row r="133" ht="15" spans="1:4">
      <c r="A133" s="204" t="s">
        <v>243</v>
      </c>
      <c r="B133" s="115">
        <v>36</v>
      </c>
      <c r="C133" s="115"/>
      <c r="D133" s="116"/>
    </row>
    <row r="134" ht="15" spans="1:4">
      <c r="A134" s="204" t="s">
        <v>244</v>
      </c>
      <c r="B134" s="115">
        <v>205</v>
      </c>
      <c r="C134" s="115">
        <v>192</v>
      </c>
      <c r="D134" s="116">
        <f t="shared" si="2"/>
        <v>106.77</v>
      </c>
    </row>
    <row r="135" ht="15" spans="1:4">
      <c r="A135" s="117" t="s">
        <v>245</v>
      </c>
      <c r="B135" s="115">
        <v>51948</v>
      </c>
      <c r="C135" s="115">
        <v>47654</v>
      </c>
      <c r="D135" s="116">
        <f t="shared" si="2"/>
        <v>109.01</v>
      </c>
    </row>
    <row r="136" ht="15" spans="1:4">
      <c r="A136" s="204" t="s">
        <v>246</v>
      </c>
      <c r="B136" s="115">
        <v>4264</v>
      </c>
      <c r="C136" s="115">
        <v>4115</v>
      </c>
      <c r="D136" s="116">
        <f t="shared" si="2"/>
        <v>103.62</v>
      </c>
    </row>
    <row r="137" ht="15" spans="1:4">
      <c r="A137" s="204" t="s">
        <v>247</v>
      </c>
      <c r="B137" s="115">
        <v>15680</v>
      </c>
      <c r="C137" s="115">
        <v>13006</v>
      </c>
      <c r="D137" s="116">
        <f t="shared" si="2"/>
        <v>120.56</v>
      </c>
    </row>
    <row r="138" ht="15" spans="1:4">
      <c r="A138" s="204" t="s">
        <v>248</v>
      </c>
      <c r="B138" s="115">
        <v>9054</v>
      </c>
      <c r="C138" s="115">
        <v>8426</v>
      </c>
      <c r="D138" s="116">
        <f t="shared" si="2"/>
        <v>107.45</v>
      </c>
    </row>
    <row r="139" ht="15" spans="1:4">
      <c r="A139" s="204" t="s">
        <v>249</v>
      </c>
      <c r="B139" s="115">
        <v>5369</v>
      </c>
      <c r="C139" s="115">
        <v>4743</v>
      </c>
      <c r="D139" s="116">
        <f t="shared" si="2"/>
        <v>113.2</v>
      </c>
    </row>
    <row r="140" ht="15" spans="1:4">
      <c r="A140" s="204" t="s">
        <v>250</v>
      </c>
      <c r="B140" s="115">
        <v>17581</v>
      </c>
      <c r="C140" s="115">
        <v>17363</v>
      </c>
      <c r="D140" s="116">
        <f t="shared" si="2"/>
        <v>101.26</v>
      </c>
    </row>
    <row r="141" ht="15" spans="1:4">
      <c r="A141" s="117" t="s">
        <v>251</v>
      </c>
      <c r="B141" s="115">
        <v>3139</v>
      </c>
      <c r="C141" s="115">
        <v>2350</v>
      </c>
      <c r="D141" s="116">
        <f t="shared" si="2"/>
        <v>133.57</v>
      </c>
    </row>
    <row r="142" ht="15" spans="1:4">
      <c r="A142" s="204" t="s">
        <v>252</v>
      </c>
      <c r="B142" s="115">
        <v>3139</v>
      </c>
      <c r="C142" s="115">
        <v>2350</v>
      </c>
      <c r="D142" s="116">
        <f t="shared" si="2"/>
        <v>133.57</v>
      </c>
    </row>
    <row r="143" ht="15" spans="1:4">
      <c r="A143" s="117" t="s">
        <v>253</v>
      </c>
      <c r="B143" s="115">
        <v>52</v>
      </c>
      <c r="C143" s="115">
        <v>49</v>
      </c>
      <c r="D143" s="116">
        <f t="shared" si="2"/>
        <v>106.12</v>
      </c>
    </row>
    <row r="144" ht="15" spans="1:4">
      <c r="A144" s="204" t="s">
        <v>254</v>
      </c>
      <c r="B144" s="115">
        <v>52</v>
      </c>
      <c r="C144" s="115">
        <v>49</v>
      </c>
      <c r="D144" s="116">
        <f t="shared" si="2"/>
        <v>106.12</v>
      </c>
    </row>
    <row r="145" ht="15" spans="1:4">
      <c r="A145" s="117" t="s">
        <v>255</v>
      </c>
      <c r="B145" s="115">
        <v>231</v>
      </c>
      <c r="C145" s="115">
        <v>231</v>
      </c>
      <c r="D145" s="116">
        <f t="shared" si="2"/>
        <v>100</v>
      </c>
    </row>
    <row r="146" ht="15" spans="1:4">
      <c r="A146" s="204" t="s">
        <v>256</v>
      </c>
      <c r="B146" s="115">
        <v>210</v>
      </c>
      <c r="C146" s="115">
        <v>216</v>
      </c>
      <c r="D146" s="116">
        <f t="shared" si="2"/>
        <v>97.22</v>
      </c>
    </row>
    <row r="147" ht="15" spans="1:4">
      <c r="A147" s="204" t="s">
        <v>257</v>
      </c>
      <c r="B147" s="115">
        <v>22</v>
      </c>
      <c r="C147" s="115">
        <v>15</v>
      </c>
      <c r="D147" s="116">
        <f t="shared" si="2"/>
        <v>146.67</v>
      </c>
    </row>
    <row r="148" ht="15" spans="1:4">
      <c r="A148" s="117" t="s">
        <v>258</v>
      </c>
      <c r="B148" s="115">
        <v>789</v>
      </c>
      <c r="C148" s="115">
        <v>674</v>
      </c>
      <c r="D148" s="116">
        <f t="shared" si="2"/>
        <v>117.06</v>
      </c>
    </row>
    <row r="149" ht="15" spans="1:4">
      <c r="A149" s="204" t="s">
        <v>259</v>
      </c>
      <c r="B149" s="115">
        <v>526</v>
      </c>
      <c r="C149" s="115">
        <v>418</v>
      </c>
      <c r="D149" s="116">
        <f t="shared" ref="D149:D212" si="3">B149/C149*100</f>
        <v>125.84</v>
      </c>
    </row>
    <row r="150" ht="15" spans="1:4">
      <c r="A150" s="204" t="s">
        <v>260</v>
      </c>
      <c r="B150" s="115">
        <v>263</v>
      </c>
      <c r="C150" s="115">
        <v>256</v>
      </c>
      <c r="D150" s="116">
        <f t="shared" si="3"/>
        <v>102.73</v>
      </c>
    </row>
    <row r="151" ht="15" spans="1:4">
      <c r="A151" s="117" t="s">
        <v>261</v>
      </c>
      <c r="B151" s="115">
        <v>1400</v>
      </c>
      <c r="C151" s="115">
        <v>2000</v>
      </c>
      <c r="D151" s="116">
        <f t="shared" si="3"/>
        <v>70</v>
      </c>
    </row>
    <row r="152" ht="15" spans="1:4">
      <c r="A152" s="204" t="s">
        <v>262</v>
      </c>
      <c r="B152" s="115">
        <v>1400</v>
      </c>
      <c r="C152" s="115">
        <v>1400</v>
      </c>
      <c r="D152" s="116">
        <f t="shared" si="3"/>
        <v>100</v>
      </c>
    </row>
    <row r="153" ht="15" spans="1:4">
      <c r="A153" s="205" t="s">
        <v>263</v>
      </c>
      <c r="B153" s="115">
        <v>1582</v>
      </c>
      <c r="C153" s="115">
        <v>1586</v>
      </c>
      <c r="D153" s="116">
        <f t="shared" si="3"/>
        <v>99.75</v>
      </c>
    </row>
    <row r="154" ht="15" spans="1:4">
      <c r="A154" s="117" t="s">
        <v>264</v>
      </c>
      <c r="B154" s="115">
        <v>7</v>
      </c>
      <c r="C154" s="115">
        <v>7</v>
      </c>
      <c r="D154" s="116">
        <f t="shared" si="3"/>
        <v>100</v>
      </c>
    </row>
    <row r="155" ht="15" spans="1:4">
      <c r="A155" s="204" t="s">
        <v>155</v>
      </c>
      <c r="B155" s="115">
        <v>2</v>
      </c>
      <c r="C155" s="115">
        <v>2</v>
      </c>
      <c r="D155" s="116">
        <f t="shared" si="3"/>
        <v>100</v>
      </c>
    </row>
    <row r="156" ht="15" spans="1:4">
      <c r="A156" s="204" t="s">
        <v>265</v>
      </c>
      <c r="B156" s="115">
        <v>5</v>
      </c>
      <c r="C156" s="115">
        <v>5</v>
      </c>
      <c r="D156" s="116">
        <f t="shared" si="3"/>
        <v>100</v>
      </c>
    </row>
    <row r="157" ht="15" spans="1:4">
      <c r="A157" s="117" t="s">
        <v>266</v>
      </c>
      <c r="B157" s="115">
        <v>125</v>
      </c>
      <c r="C157" s="115">
        <v>130</v>
      </c>
      <c r="D157" s="116">
        <f t="shared" si="3"/>
        <v>96.15</v>
      </c>
    </row>
    <row r="158" ht="15" spans="1:4">
      <c r="A158" s="204" t="s">
        <v>267</v>
      </c>
      <c r="B158" s="115">
        <v>125</v>
      </c>
      <c r="C158" s="115">
        <v>130</v>
      </c>
      <c r="D158" s="116">
        <f t="shared" si="3"/>
        <v>96.15</v>
      </c>
    </row>
    <row r="159" ht="15" spans="1:4">
      <c r="A159" s="117" t="s">
        <v>268</v>
      </c>
      <c r="B159" s="115">
        <v>1450</v>
      </c>
      <c r="C159" s="115">
        <v>1450</v>
      </c>
      <c r="D159" s="116">
        <f t="shared" si="3"/>
        <v>100</v>
      </c>
    </row>
    <row r="160" ht="15" spans="1:4">
      <c r="A160" s="204" t="s">
        <v>268</v>
      </c>
      <c r="B160" s="115">
        <v>1450</v>
      </c>
      <c r="C160" s="115">
        <v>1450</v>
      </c>
      <c r="D160" s="116">
        <f t="shared" si="3"/>
        <v>100</v>
      </c>
    </row>
    <row r="161" ht="15" spans="1:4">
      <c r="A161" s="205" t="s">
        <v>269</v>
      </c>
      <c r="B161" s="115">
        <v>1988</v>
      </c>
      <c r="C161" s="115">
        <f>C162+C169+C173+C178</f>
        <v>1935</v>
      </c>
      <c r="D161" s="116">
        <f t="shared" si="3"/>
        <v>102.74</v>
      </c>
    </row>
    <row r="162" ht="15" spans="1:4">
      <c r="A162" s="117" t="s">
        <v>270</v>
      </c>
      <c r="B162" s="115">
        <v>904</v>
      </c>
      <c r="C162" s="115">
        <v>823</v>
      </c>
      <c r="D162" s="116">
        <f t="shared" si="3"/>
        <v>109.84</v>
      </c>
    </row>
    <row r="163" ht="15" spans="1:4">
      <c r="A163" s="204" t="s">
        <v>155</v>
      </c>
      <c r="B163" s="115">
        <v>135</v>
      </c>
      <c r="C163" s="115">
        <v>151</v>
      </c>
      <c r="D163" s="116">
        <f t="shared" si="3"/>
        <v>89.4</v>
      </c>
    </row>
    <row r="164" ht="15" spans="1:4">
      <c r="A164" s="204" t="s">
        <v>271</v>
      </c>
      <c r="B164" s="115">
        <v>106</v>
      </c>
      <c r="C164" s="115">
        <v>125</v>
      </c>
      <c r="D164" s="116">
        <f t="shared" si="3"/>
        <v>84.8</v>
      </c>
    </row>
    <row r="165" ht="15" spans="1:4">
      <c r="A165" s="204" t="s">
        <v>272</v>
      </c>
      <c r="B165" s="115">
        <v>178</v>
      </c>
      <c r="C165" s="115">
        <v>57</v>
      </c>
      <c r="D165" s="116">
        <f t="shared" si="3"/>
        <v>312.28</v>
      </c>
    </row>
    <row r="166" ht="15" spans="1:4">
      <c r="A166" s="204" t="s">
        <v>273</v>
      </c>
      <c r="B166" s="115">
        <v>126</v>
      </c>
      <c r="C166" s="115">
        <v>118</v>
      </c>
      <c r="D166" s="116">
        <f t="shared" si="3"/>
        <v>106.78</v>
      </c>
    </row>
    <row r="167" ht="15" spans="1:4">
      <c r="A167" s="204" t="s">
        <v>274</v>
      </c>
      <c r="B167" s="115">
        <v>269</v>
      </c>
      <c r="C167" s="115">
        <v>262</v>
      </c>
      <c r="D167" s="116">
        <f t="shared" si="3"/>
        <v>102.67</v>
      </c>
    </row>
    <row r="168" ht="15" spans="1:4">
      <c r="A168" s="204" t="s">
        <v>275</v>
      </c>
      <c r="B168" s="115">
        <v>89</v>
      </c>
      <c r="C168" s="115">
        <v>113</v>
      </c>
      <c r="D168" s="116">
        <f t="shared" si="3"/>
        <v>78.76</v>
      </c>
    </row>
    <row r="169" ht="15" spans="1:4">
      <c r="A169" s="117" t="s">
        <v>276</v>
      </c>
      <c r="B169" s="115">
        <v>110</v>
      </c>
      <c r="C169" s="115">
        <v>131</v>
      </c>
      <c r="D169" s="116">
        <f t="shared" si="3"/>
        <v>83.97</v>
      </c>
    </row>
    <row r="170" ht="15" spans="1:4">
      <c r="A170" s="204" t="s">
        <v>155</v>
      </c>
      <c r="B170" s="115">
        <v>10</v>
      </c>
      <c r="C170" s="115">
        <v>10</v>
      </c>
      <c r="D170" s="116">
        <f t="shared" si="3"/>
        <v>100</v>
      </c>
    </row>
    <row r="171" ht="15" spans="1:4">
      <c r="A171" s="204" t="s">
        <v>277</v>
      </c>
      <c r="B171" s="115">
        <v>25</v>
      </c>
      <c r="C171" s="115">
        <v>4</v>
      </c>
      <c r="D171" s="116">
        <f t="shared" si="3"/>
        <v>625</v>
      </c>
    </row>
    <row r="172" ht="15" spans="1:4">
      <c r="A172" s="204" t="s">
        <v>278</v>
      </c>
      <c r="B172" s="115">
        <v>75</v>
      </c>
      <c r="C172" s="115">
        <v>116</v>
      </c>
      <c r="D172" s="116">
        <f t="shared" si="3"/>
        <v>64.66</v>
      </c>
    </row>
    <row r="173" ht="15" spans="1:4">
      <c r="A173" s="117" t="s">
        <v>279</v>
      </c>
      <c r="B173" s="115">
        <v>172</v>
      </c>
      <c r="C173" s="115">
        <v>187</v>
      </c>
      <c r="D173" s="116">
        <f t="shared" si="3"/>
        <v>91.98</v>
      </c>
    </row>
    <row r="174" ht="15" spans="1:4">
      <c r="A174" s="204" t="s">
        <v>155</v>
      </c>
      <c r="B174" s="115">
        <v>23</v>
      </c>
      <c r="C174" s="115">
        <v>27</v>
      </c>
      <c r="D174" s="116">
        <f t="shared" si="3"/>
        <v>85.19</v>
      </c>
    </row>
    <row r="175" ht="15" spans="1:4">
      <c r="A175" s="204" t="s">
        <v>280</v>
      </c>
      <c r="B175" s="115">
        <v>8</v>
      </c>
      <c r="C175" s="115"/>
      <c r="D175" s="116"/>
    </row>
    <row r="176" ht="15" spans="1:4">
      <c r="A176" s="204" t="s">
        <v>281</v>
      </c>
      <c r="B176" s="115">
        <v>43</v>
      </c>
      <c r="C176" s="115">
        <v>43</v>
      </c>
      <c r="D176" s="116">
        <f t="shared" si="3"/>
        <v>100</v>
      </c>
    </row>
    <row r="177" ht="15" spans="1:4">
      <c r="A177" s="204" t="s">
        <v>282</v>
      </c>
      <c r="B177" s="115">
        <v>99</v>
      </c>
      <c r="C177" s="115">
        <v>117</v>
      </c>
      <c r="D177" s="116">
        <f t="shared" si="3"/>
        <v>84.62</v>
      </c>
    </row>
    <row r="178" ht="15" spans="1:4">
      <c r="A178" s="117" t="s">
        <v>283</v>
      </c>
      <c r="B178" s="115">
        <v>802</v>
      </c>
      <c r="C178" s="115">
        <v>794</v>
      </c>
      <c r="D178" s="116">
        <f t="shared" si="3"/>
        <v>101.01</v>
      </c>
    </row>
    <row r="179" ht="15" spans="1:4">
      <c r="A179" s="204" t="s">
        <v>284</v>
      </c>
      <c r="B179" s="115">
        <v>131</v>
      </c>
      <c r="C179" s="115">
        <v>125</v>
      </c>
      <c r="D179" s="116">
        <f t="shared" si="3"/>
        <v>104.8</v>
      </c>
    </row>
    <row r="180" ht="15" spans="1:4">
      <c r="A180" s="204" t="s">
        <v>285</v>
      </c>
      <c r="B180" s="115">
        <v>671</v>
      </c>
      <c r="C180" s="115">
        <v>669</v>
      </c>
      <c r="D180" s="116">
        <f t="shared" si="3"/>
        <v>100.3</v>
      </c>
    </row>
    <row r="181" ht="15" spans="1:4">
      <c r="A181" s="205" t="s">
        <v>286</v>
      </c>
      <c r="B181" s="115">
        <v>71020</v>
      </c>
      <c r="C181" s="115">
        <f>C182+C192+C197+C206+C209+C217+C220+C227+C231+C233+C236+C239+C242+C244+C247+C251</f>
        <v>72728</v>
      </c>
      <c r="D181" s="116">
        <f t="shared" si="3"/>
        <v>97.65</v>
      </c>
    </row>
    <row r="182" ht="15" spans="1:4">
      <c r="A182" s="117" t="s">
        <v>287</v>
      </c>
      <c r="B182" s="115">
        <v>850</v>
      </c>
      <c r="C182" s="115">
        <v>883</v>
      </c>
      <c r="D182" s="116">
        <f t="shared" si="3"/>
        <v>96.26</v>
      </c>
    </row>
    <row r="183" ht="15" spans="1:4">
      <c r="A183" s="204" t="s">
        <v>155</v>
      </c>
      <c r="B183" s="115">
        <v>214</v>
      </c>
      <c r="C183" s="115">
        <v>243</v>
      </c>
      <c r="D183" s="116">
        <f t="shared" si="3"/>
        <v>88.07</v>
      </c>
    </row>
    <row r="184" ht="15" spans="1:4">
      <c r="A184" s="204" t="s">
        <v>288</v>
      </c>
      <c r="B184" s="115">
        <v>2</v>
      </c>
      <c r="C184" s="115">
        <v>2</v>
      </c>
      <c r="D184" s="116">
        <f t="shared" si="3"/>
        <v>100</v>
      </c>
    </row>
    <row r="185" ht="15" spans="1:4">
      <c r="A185" s="206" t="s">
        <v>289</v>
      </c>
      <c r="B185" s="115">
        <v>9</v>
      </c>
      <c r="C185" s="115"/>
      <c r="D185" s="116"/>
    </row>
    <row r="186" ht="15" spans="1:4">
      <c r="A186" s="204" t="s">
        <v>290</v>
      </c>
      <c r="B186" s="115">
        <v>48</v>
      </c>
      <c r="C186" s="115">
        <v>48</v>
      </c>
      <c r="D186" s="116">
        <f t="shared" si="3"/>
        <v>100</v>
      </c>
    </row>
    <row r="187" ht="15" spans="1:4">
      <c r="A187" s="204" t="s">
        <v>291</v>
      </c>
      <c r="B187" s="115">
        <v>226</v>
      </c>
      <c r="C187" s="115">
        <v>223</v>
      </c>
      <c r="D187" s="116">
        <f t="shared" si="3"/>
        <v>101.35</v>
      </c>
    </row>
    <row r="188" ht="15" spans="1:4">
      <c r="A188" s="204" t="s">
        <v>292</v>
      </c>
      <c r="B188" s="115">
        <v>8</v>
      </c>
      <c r="C188" s="115">
        <v>8</v>
      </c>
      <c r="D188" s="116">
        <f t="shared" si="3"/>
        <v>100</v>
      </c>
    </row>
    <row r="189" ht="15" spans="1:4">
      <c r="A189" s="204" t="s">
        <v>293</v>
      </c>
      <c r="B189" s="115">
        <v>72</v>
      </c>
      <c r="C189" s="115">
        <v>71</v>
      </c>
      <c r="D189" s="116">
        <f t="shared" si="3"/>
        <v>101.41</v>
      </c>
    </row>
    <row r="190" ht="15" spans="1:4">
      <c r="A190" s="204" t="s">
        <v>159</v>
      </c>
      <c r="B190" s="115">
        <v>76</v>
      </c>
      <c r="C190" s="115">
        <v>86</v>
      </c>
      <c r="D190" s="116">
        <f t="shared" si="3"/>
        <v>88.37</v>
      </c>
    </row>
    <row r="191" ht="15" spans="1:4">
      <c r="A191" s="204" t="s">
        <v>294</v>
      </c>
      <c r="B191" s="115">
        <v>194</v>
      </c>
      <c r="C191" s="115">
        <v>201</v>
      </c>
      <c r="D191" s="116">
        <f t="shared" si="3"/>
        <v>96.52</v>
      </c>
    </row>
    <row r="192" ht="15" spans="1:4">
      <c r="A192" s="117" t="s">
        <v>295</v>
      </c>
      <c r="B192" s="115">
        <v>496</v>
      </c>
      <c r="C192" s="115">
        <v>540</v>
      </c>
      <c r="D192" s="116">
        <f t="shared" si="3"/>
        <v>91.85</v>
      </c>
    </row>
    <row r="193" ht="15" spans="1:4">
      <c r="A193" s="204" t="s">
        <v>155</v>
      </c>
      <c r="B193" s="115">
        <v>135</v>
      </c>
      <c r="C193" s="115">
        <v>130</v>
      </c>
      <c r="D193" s="116">
        <f t="shared" si="3"/>
        <v>103.85</v>
      </c>
    </row>
    <row r="194" ht="15" spans="1:4">
      <c r="A194" s="204" t="s">
        <v>296</v>
      </c>
      <c r="B194" s="115">
        <v>41</v>
      </c>
      <c r="C194" s="115">
        <v>41</v>
      </c>
      <c r="D194" s="116">
        <f t="shared" si="3"/>
        <v>100</v>
      </c>
    </row>
    <row r="195" ht="15" spans="1:4">
      <c r="A195" s="204" t="s">
        <v>297</v>
      </c>
      <c r="B195" s="115">
        <v>6</v>
      </c>
      <c r="C195" s="115">
        <v>6</v>
      </c>
      <c r="D195" s="116">
        <f t="shared" si="3"/>
        <v>100</v>
      </c>
    </row>
    <row r="196" ht="15" spans="1:4">
      <c r="A196" s="204" t="s">
        <v>298</v>
      </c>
      <c r="B196" s="115">
        <v>315</v>
      </c>
      <c r="C196" s="115">
        <v>306</v>
      </c>
      <c r="D196" s="116">
        <f t="shared" si="3"/>
        <v>102.94</v>
      </c>
    </row>
    <row r="197" ht="15" spans="1:4">
      <c r="A197" s="117" t="s">
        <v>299</v>
      </c>
      <c r="B197" s="115">
        <v>35437</v>
      </c>
      <c r="C197" s="115">
        <f>SUM(C198:C205)</f>
        <v>37128</v>
      </c>
      <c r="D197" s="116">
        <f t="shared" si="3"/>
        <v>95.45</v>
      </c>
    </row>
    <row r="198" ht="15" spans="1:4">
      <c r="A198" s="204" t="s">
        <v>300</v>
      </c>
      <c r="B198" s="115">
        <v>2840</v>
      </c>
      <c r="C198" s="115">
        <v>2832</v>
      </c>
      <c r="D198" s="116">
        <f t="shared" si="3"/>
        <v>100.28</v>
      </c>
    </row>
    <row r="199" ht="15" spans="1:4">
      <c r="A199" s="204" t="s">
        <v>301</v>
      </c>
      <c r="B199" s="115">
        <v>1797</v>
      </c>
      <c r="C199" s="115">
        <v>6009</v>
      </c>
      <c r="D199" s="116">
        <f t="shared" si="3"/>
        <v>29.91</v>
      </c>
    </row>
    <row r="200" ht="15" spans="1:4">
      <c r="A200" s="204" t="s">
        <v>302</v>
      </c>
      <c r="B200" s="115">
        <v>395</v>
      </c>
      <c r="C200" s="115">
        <v>395</v>
      </c>
      <c r="D200" s="116">
        <f t="shared" si="3"/>
        <v>100</v>
      </c>
    </row>
    <row r="201" ht="15" spans="1:4">
      <c r="A201" s="204" t="s">
        <v>303</v>
      </c>
      <c r="B201" s="115">
        <v>9034</v>
      </c>
      <c r="C201" s="115">
        <v>9009</v>
      </c>
      <c r="D201" s="116">
        <f t="shared" si="3"/>
        <v>100.28</v>
      </c>
    </row>
    <row r="202" ht="15" spans="1:4">
      <c r="A202" s="204" t="s">
        <v>304</v>
      </c>
      <c r="B202" s="115">
        <v>7565</v>
      </c>
      <c r="C202" s="115">
        <v>7717</v>
      </c>
      <c r="D202" s="116">
        <f t="shared" si="3"/>
        <v>98.03</v>
      </c>
    </row>
    <row r="203" ht="15" spans="1:4">
      <c r="A203" s="204" t="s">
        <v>305</v>
      </c>
      <c r="B203" s="115">
        <v>11000</v>
      </c>
      <c r="C203" s="115">
        <v>8861</v>
      </c>
      <c r="D203" s="116">
        <f t="shared" si="3"/>
        <v>124.14</v>
      </c>
    </row>
    <row r="204" ht="15" spans="1:4">
      <c r="A204" s="204" t="s">
        <v>306</v>
      </c>
      <c r="B204" s="115">
        <v>601</v>
      </c>
      <c r="C204" s="115"/>
      <c r="D204" s="116"/>
    </row>
    <row r="205" ht="15" spans="1:4">
      <c r="A205" s="204" t="s">
        <v>307</v>
      </c>
      <c r="B205" s="115">
        <v>2205</v>
      </c>
      <c r="C205" s="115">
        <v>2305</v>
      </c>
      <c r="D205" s="116">
        <f t="shared" si="3"/>
        <v>95.66</v>
      </c>
    </row>
    <row r="206" ht="15" spans="1:4">
      <c r="A206" s="117" t="s">
        <v>308</v>
      </c>
      <c r="B206" s="115">
        <v>150</v>
      </c>
      <c r="C206" s="115">
        <v>158</v>
      </c>
      <c r="D206" s="116">
        <f t="shared" si="3"/>
        <v>94.94</v>
      </c>
    </row>
    <row r="207" ht="15" spans="1:4">
      <c r="A207" s="204" t="s">
        <v>309</v>
      </c>
      <c r="B207" s="115"/>
      <c r="C207" s="115">
        <v>8</v>
      </c>
      <c r="D207" s="116">
        <f t="shared" si="3"/>
        <v>0</v>
      </c>
    </row>
    <row r="208" ht="15" spans="1:4">
      <c r="A208" s="204" t="s">
        <v>310</v>
      </c>
      <c r="B208" s="115">
        <v>150</v>
      </c>
      <c r="C208" s="115">
        <v>150</v>
      </c>
      <c r="D208" s="116">
        <f t="shared" si="3"/>
        <v>100</v>
      </c>
    </row>
    <row r="209" ht="15" spans="1:4">
      <c r="A209" s="117" t="s">
        <v>311</v>
      </c>
      <c r="B209" s="115">
        <v>2530</v>
      </c>
      <c r="C209" s="115">
        <v>2167</v>
      </c>
      <c r="D209" s="116">
        <f t="shared" si="3"/>
        <v>116.75</v>
      </c>
    </row>
    <row r="210" ht="15" spans="1:4">
      <c r="A210" s="204" t="s">
        <v>312</v>
      </c>
      <c r="B210" s="115">
        <v>40</v>
      </c>
      <c r="C210" s="115">
        <v>40</v>
      </c>
      <c r="D210" s="116">
        <f t="shared" si="3"/>
        <v>100</v>
      </c>
    </row>
    <row r="211" ht="15" spans="1:4">
      <c r="A211" s="204" t="s">
        <v>313</v>
      </c>
      <c r="B211" s="115">
        <v>48</v>
      </c>
      <c r="C211" s="115">
        <v>48</v>
      </c>
      <c r="D211" s="116">
        <f t="shared" si="3"/>
        <v>100</v>
      </c>
    </row>
    <row r="212" ht="15" spans="1:4">
      <c r="A212" s="204" t="s">
        <v>314</v>
      </c>
      <c r="B212" s="115">
        <v>111</v>
      </c>
      <c r="C212" s="115">
        <v>78</v>
      </c>
      <c r="D212" s="116">
        <f t="shared" si="3"/>
        <v>142.31</v>
      </c>
    </row>
    <row r="213" ht="15" spans="1:4">
      <c r="A213" s="204" t="s">
        <v>315</v>
      </c>
      <c r="B213" s="115">
        <v>479</v>
      </c>
      <c r="C213" s="115">
        <v>374</v>
      </c>
      <c r="D213" s="116">
        <f t="shared" ref="D213:D276" si="4">B213/C213*100</f>
        <v>128.07</v>
      </c>
    </row>
    <row r="214" ht="15" spans="1:4">
      <c r="A214" s="204" t="s">
        <v>316</v>
      </c>
      <c r="B214" s="115">
        <v>136</v>
      </c>
      <c r="C214" s="115">
        <v>108</v>
      </c>
      <c r="D214" s="116">
        <f t="shared" si="4"/>
        <v>125.93</v>
      </c>
    </row>
    <row r="215" ht="15" spans="1:4">
      <c r="A215" s="204" t="s">
        <v>317</v>
      </c>
      <c r="B215" s="115">
        <v>9</v>
      </c>
      <c r="C215" s="115">
        <v>9</v>
      </c>
      <c r="D215" s="116">
        <f t="shared" si="4"/>
        <v>100</v>
      </c>
    </row>
    <row r="216" ht="15" spans="1:4">
      <c r="A216" s="204" t="s">
        <v>318</v>
      </c>
      <c r="B216" s="115">
        <v>1707</v>
      </c>
      <c r="C216" s="115">
        <v>1511</v>
      </c>
      <c r="D216" s="116">
        <f t="shared" si="4"/>
        <v>112.97</v>
      </c>
    </row>
    <row r="217" ht="15" spans="1:4">
      <c r="A217" s="117" t="s">
        <v>319</v>
      </c>
      <c r="B217" s="115">
        <v>321</v>
      </c>
      <c r="C217" s="115">
        <v>298</v>
      </c>
      <c r="D217" s="116">
        <f t="shared" si="4"/>
        <v>107.72</v>
      </c>
    </row>
    <row r="218" ht="15" spans="1:4">
      <c r="A218" s="204" t="s">
        <v>320</v>
      </c>
      <c r="B218" s="115">
        <v>260</v>
      </c>
      <c r="C218" s="115">
        <v>260</v>
      </c>
      <c r="D218" s="116">
        <f t="shared" si="4"/>
        <v>100</v>
      </c>
    </row>
    <row r="219" ht="15" spans="1:4">
      <c r="A219" s="204" t="s">
        <v>321</v>
      </c>
      <c r="B219" s="115">
        <v>61</v>
      </c>
      <c r="C219" s="115">
        <v>38</v>
      </c>
      <c r="D219" s="116">
        <f t="shared" si="4"/>
        <v>160.53</v>
      </c>
    </row>
    <row r="220" ht="15" spans="1:4">
      <c r="A220" s="117" t="s">
        <v>322</v>
      </c>
      <c r="B220" s="115">
        <v>1480</v>
      </c>
      <c r="C220" s="115">
        <v>1411</v>
      </c>
      <c r="D220" s="116">
        <f t="shared" si="4"/>
        <v>104.89</v>
      </c>
    </row>
    <row r="221" ht="15" spans="1:4">
      <c r="A221" s="204" t="s">
        <v>323</v>
      </c>
      <c r="B221" s="115">
        <v>210</v>
      </c>
      <c r="C221" s="115">
        <v>200</v>
      </c>
      <c r="D221" s="116">
        <f t="shared" si="4"/>
        <v>105</v>
      </c>
    </row>
    <row r="222" ht="15" spans="1:4">
      <c r="A222" s="204" t="s">
        <v>324</v>
      </c>
      <c r="B222" s="115">
        <v>587</v>
      </c>
      <c r="C222" s="115">
        <v>551</v>
      </c>
      <c r="D222" s="116">
        <f t="shared" si="4"/>
        <v>106.53</v>
      </c>
    </row>
    <row r="223" ht="15" spans="1:4">
      <c r="A223" s="204" t="s">
        <v>325</v>
      </c>
      <c r="B223" s="115">
        <v>310</v>
      </c>
      <c r="C223" s="115">
        <v>343</v>
      </c>
      <c r="D223" s="116">
        <f t="shared" si="4"/>
        <v>90.38</v>
      </c>
    </row>
    <row r="224" ht="15" spans="1:4">
      <c r="A224" s="204" t="s">
        <v>326</v>
      </c>
      <c r="B224" s="115">
        <v>90</v>
      </c>
      <c r="C224" s="115">
        <v>89</v>
      </c>
      <c r="D224" s="116">
        <f t="shared" si="4"/>
        <v>101.12</v>
      </c>
    </row>
    <row r="225" ht="15" spans="1:4">
      <c r="A225" s="204" t="s">
        <v>327</v>
      </c>
      <c r="B225" s="115">
        <v>228</v>
      </c>
      <c r="C225" s="115">
        <v>228</v>
      </c>
      <c r="D225" s="116">
        <f t="shared" si="4"/>
        <v>100</v>
      </c>
    </row>
    <row r="226" ht="15" spans="1:4">
      <c r="A226" s="204" t="s">
        <v>328</v>
      </c>
      <c r="B226" s="115">
        <v>55</v>
      </c>
      <c r="C226" s="115"/>
      <c r="D226" s="116"/>
    </row>
    <row r="227" ht="15" spans="1:4">
      <c r="A227" s="117" t="s">
        <v>329</v>
      </c>
      <c r="B227" s="115">
        <v>2346</v>
      </c>
      <c r="C227" s="115">
        <v>2697</v>
      </c>
      <c r="D227" s="116">
        <f t="shared" si="4"/>
        <v>86.99</v>
      </c>
    </row>
    <row r="228" ht="15" spans="1:4">
      <c r="A228" s="204" t="s">
        <v>155</v>
      </c>
      <c r="B228" s="115">
        <v>67</v>
      </c>
      <c r="C228" s="115">
        <v>66</v>
      </c>
      <c r="D228" s="116">
        <f t="shared" si="4"/>
        <v>101.52</v>
      </c>
    </row>
    <row r="229" ht="15" spans="1:4">
      <c r="A229" s="204" t="s">
        <v>330</v>
      </c>
      <c r="B229" s="115">
        <v>1761</v>
      </c>
      <c r="C229" s="115">
        <v>1735</v>
      </c>
      <c r="D229" s="116">
        <f t="shared" si="4"/>
        <v>101.5</v>
      </c>
    </row>
    <row r="230" ht="15" spans="1:4">
      <c r="A230" s="204" t="s">
        <v>331</v>
      </c>
      <c r="B230" s="115">
        <v>518</v>
      </c>
      <c r="C230" s="115">
        <v>896</v>
      </c>
      <c r="D230" s="116">
        <f t="shared" si="4"/>
        <v>57.81</v>
      </c>
    </row>
    <row r="231" ht="15" spans="1:4">
      <c r="A231" s="117" t="s">
        <v>332</v>
      </c>
      <c r="B231" s="115">
        <v>47</v>
      </c>
      <c r="C231" s="115">
        <v>37</v>
      </c>
      <c r="D231" s="116">
        <f t="shared" si="4"/>
        <v>127.03</v>
      </c>
    </row>
    <row r="232" ht="15" spans="1:4">
      <c r="A232" s="204" t="s">
        <v>155</v>
      </c>
      <c r="B232" s="115">
        <v>47</v>
      </c>
      <c r="C232" s="115">
        <v>37</v>
      </c>
      <c r="D232" s="116">
        <f t="shared" si="4"/>
        <v>127.03</v>
      </c>
    </row>
    <row r="233" ht="15" spans="1:4">
      <c r="A233" s="117" t="s">
        <v>333</v>
      </c>
      <c r="B233" s="115">
        <v>6887</v>
      </c>
      <c r="C233" s="115">
        <v>7100</v>
      </c>
      <c r="D233" s="116">
        <f t="shared" si="4"/>
        <v>97</v>
      </c>
    </row>
    <row r="234" ht="15" spans="1:4">
      <c r="A234" s="204" t="s">
        <v>334</v>
      </c>
      <c r="B234" s="115">
        <v>400</v>
      </c>
      <c r="C234" s="115">
        <v>112</v>
      </c>
      <c r="D234" s="116">
        <f t="shared" si="4"/>
        <v>357.14</v>
      </c>
    </row>
    <row r="235" ht="15" spans="1:4">
      <c r="A235" s="204" t="s">
        <v>335</v>
      </c>
      <c r="B235" s="115">
        <v>6487</v>
      </c>
      <c r="C235" s="115">
        <v>6988</v>
      </c>
      <c r="D235" s="116">
        <f t="shared" si="4"/>
        <v>92.83</v>
      </c>
    </row>
    <row r="236" ht="15" spans="1:4">
      <c r="A236" s="117" t="s">
        <v>336</v>
      </c>
      <c r="B236" s="115">
        <v>251</v>
      </c>
      <c r="C236" s="115">
        <v>334</v>
      </c>
      <c r="D236" s="116">
        <f t="shared" si="4"/>
        <v>75.15</v>
      </c>
    </row>
    <row r="237" ht="15" spans="1:4">
      <c r="A237" s="204" t="s">
        <v>337</v>
      </c>
      <c r="B237" s="115">
        <v>216</v>
      </c>
      <c r="C237" s="115">
        <v>299</v>
      </c>
      <c r="D237" s="116">
        <f t="shared" si="4"/>
        <v>72.24</v>
      </c>
    </row>
    <row r="238" ht="15" spans="1:4">
      <c r="A238" s="204" t="s">
        <v>338</v>
      </c>
      <c r="B238" s="115">
        <v>35</v>
      </c>
      <c r="C238" s="115">
        <v>35</v>
      </c>
      <c r="D238" s="116">
        <f t="shared" si="4"/>
        <v>100</v>
      </c>
    </row>
    <row r="239" ht="15" spans="1:4">
      <c r="A239" s="117" t="s">
        <v>339</v>
      </c>
      <c r="B239" s="115">
        <v>1538</v>
      </c>
      <c r="C239" s="115">
        <v>1805</v>
      </c>
      <c r="D239" s="116">
        <f t="shared" si="4"/>
        <v>85.21</v>
      </c>
    </row>
    <row r="240" ht="15" spans="1:4">
      <c r="A240" s="204" t="s">
        <v>340</v>
      </c>
      <c r="B240" s="115">
        <v>59</v>
      </c>
      <c r="C240" s="115">
        <v>17</v>
      </c>
      <c r="D240" s="116">
        <f t="shared" si="4"/>
        <v>347.06</v>
      </c>
    </row>
    <row r="241" ht="15" spans="1:4">
      <c r="A241" s="204" t="s">
        <v>341</v>
      </c>
      <c r="B241" s="115">
        <v>1479</v>
      </c>
      <c r="C241" s="115">
        <v>1788</v>
      </c>
      <c r="D241" s="116">
        <f t="shared" si="4"/>
        <v>82.72</v>
      </c>
    </row>
    <row r="242" ht="15" spans="1:4">
      <c r="A242" s="117" t="s">
        <v>342</v>
      </c>
      <c r="B242" s="115">
        <v>17</v>
      </c>
      <c r="C242" s="115">
        <v>20</v>
      </c>
      <c r="D242" s="116">
        <f t="shared" si="4"/>
        <v>85</v>
      </c>
    </row>
    <row r="243" ht="15" spans="1:4">
      <c r="A243" s="206" t="s">
        <v>343</v>
      </c>
      <c r="B243" s="115">
        <v>17</v>
      </c>
      <c r="C243" s="115">
        <v>20</v>
      </c>
      <c r="D243" s="116">
        <f t="shared" si="4"/>
        <v>85</v>
      </c>
    </row>
    <row r="244" ht="15" spans="1:4">
      <c r="A244" s="117" t="s">
        <v>344</v>
      </c>
      <c r="B244" s="115">
        <v>17166</v>
      </c>
      <c r="C244" s="115">
        <v>16211</v>
      </c>
      <c r="D244" s="116">
        <f t="shared" si="4"/>
        <v>105.89</v>
      </c>
    </row>
    <row r="245" ht="15" spans="1:4">
      <c r="A245" s="206" t="s">
        <v>345</v>
      </c>
      <c r="B245" s="115">
        <v>120</v>
      </c>
      <c r="C245" s="115"/>
      <c r="D245" s="116"/>
    </row>
    <row r="246" ht="15" spans="1:4">
      <c r="A246" s="206" t="s">
        <v>346</v>
      </c>
      <c r="B246" s="115">
        <v>17046</v>
      </c>
      <c r="C246" s="115">
        <v>16211</v>
      </c>
      <c r="D246" s="116">
        <f t="shared" si="4"/>
        <v>105.15</v>
      </c>
    </row>
    <row r="247" ht="15" spans="1:4">
      <c r="A247" s="117" t="s">
        <v>347</v>
      </c>
      <c r="B247" s="115">
        <v>160</v>
      </c>
      <c r="C247" s="115">
        <v>159</v>
      </c>
      <c r="D247" s="116">
        <f t="shared" si="4"/>
        <v>100.63</v>
      </c>
    </row>
    <row r="248" ht="15" spans="1:4">
      <c r="A248" s="206" t="s">
        <v>155</v>
      </c>
      <c r="B248" s="115">
        <v>80</v>
      </c>
      <c r="C248" s="115">
        <v>100</v>
      </c>
      <c r="D248" s="116">
        <f t="shared" si="4"/>
        <v>80</v>
      </c>
    </row>
    <row r="249" ht="15" spans="1:4">
      <c r="A249" s="206" t="s">
        <v>348</v>
      </c>
      <c r="B249" s="115">
        <v>25</v>
      </c>
      <c r="C249" s="115">
        <v>25</v>
      </c>
      <c r="D249" s="116">
        <f t="shared" si="4"/>
        <v>100</v>
      </c>
    </row>
    <row r="250" ht="15" spans="1:4">
      <c r="A250" s="206" t="s">
        <v>159</v>
      </c>
      <c r="B250" s="115">
        <v>55</v>
      </c>
      <c r="C250" s="115">
        <v>35</v>
      </c>
      <c r="D250" s="116">
        <f t="shared" si="4"/>
        <v>157.14</v>
      </c>
    </row>
    <row r="251" ht="15" spans="1:4">
      <c r="A251" s="117" t="s">
        <v>349</v>
      </c>
      <c r="B251" s="115">
        <v>1345</v>
      </c>
      <c r="C251" s="115">
        <v>1780</v>
      </c>
      <c r="D251" s="116">
        <f t="shared" si="4"/>
        <v>75.56</v>
      </c>
    </row>
    <row r="252" ht="15" spans="1:4">
      <c r="A252" s="206" t="s">
        <v>349</v>
      </c>
      <c r="B252" s="115">
        <v>1345</v>
      </c>
      <c r="C252" s="115">
        <v>1780</v>
      </c>
      <c r="D252" s="116">
        <f t="shared" si="4"/>
        <v>75.56</v>
      </c>
    </row>
    <row r="253" ht="15" spans="1:4">
      <c r="A253" s="205" t="s">
        <v>350</v>
      </c>
      <c r="B253" s="115">
        <v>22609</v>
      </c>
      <c r="C253" s="115">
        <f>C254+C257+C262+C266+C275+C279+C286+C288+C291+C293+C295</f>
        <v>20500</v>
      </c>
      <c r="D253" s="116">
        <f t="shared" si="4"/>
        <v>110.29</v>
      </c>
    </row>
    <row r="254" ht="15" spans="1:4">
      <c r="A254" s="117" t="s">
        <v>351</v>
      </c>
      <c r="B254" s="115">
        <v>237</v>
      </c>
      <c r="C254" s="115">
        <v>224</v>
      </c>
      <c r="D254" s="116">
        <f t="shared" si="4"/>
        <v>105.8</v>
      </c>
    </row>
    <row r="255" ht="15" spans="1:4">
      <c r="A255" s="206" t="s">
        <v>155</v>
      </c>
      <c r="B255" s="115">
        <v>205</v>
      </c>
      <c r="C255" s="115">
        <v>202</v>
      </c>
      <c r="D255" s="116">
        <f t="shared" si="4"/>
        <v>101.49</v>
      </c>
    </row>
    <row r="256" ht="15" spans="1:4">
      <c r="A256" s="206" t="s">
        <v>352</v>
      </c>
      <c r="B256" s="115">
        <v>33</v>
      </c>
      <c r="C256" s="115">
        <v>22</v>
      </c>
      <c r="D256" s="116">
        <f t="shared" si="4"/>
        <v>150</v>
      </c>
    </row>
    <row r="257" ht="15" spans="1:4">
      <c r="A257" s="117" t="s">
        <v>353</v>
      </c>
      <c r="B257" s="115">
        <v>2371</v>
      </c>
      <c r="C257" s="115">
        <v>2373</v>
      </c>
      <c r="D257" s="116">
        <f t="shared" si="4"/>
        <v>99.92</v>
      </c>
    </row>
    <row r="258" ht="15" spans="1:4">
      <c r="A258" s="206" t="s">
        <v>354</v>
      </c>
      <c r="B258" s="115">
        <v>864</v>
      </c>
      <c r="C258" s="115">
        <v>1124</v>
      </c>
      <c r="D258" s="116">
        <f t="shared" si="4"/>
        <v>76.87</v>
      </c>
    </row>
    <row r="259" ht="15" spans="1:4">
      <c r="A259" s="206" t="s">
        <v>355</v>
      </c>
      <c r="B259" s="115">
        <v>495</v>
      </c>
      <c r="C259" s="115">
        <v>336</v>
      </c>
      <c r="D259" s="116">
        <f t="shared" si="4"/>
        <v>147.32</v>
      </c>
    </row>
    <row r="260" ht="15" spans="1:4">
      <c r="A260" s="206" t="s">
        <v>356</v>
      </c>
      <c r="B260" s="115">
        <v>644</v>
      </c>
      <c r="C260" s="115">
        <v>646</v>
      </c>
      <c r="D260" s="116">
        <f t="shared" si="4"/>
        <v>99.69</v>
      </c>
    </row>
    <row r="261" ht="15" spans="1:4">
      <c r="A261" s="206" t="s">
        <v>357</v>
      </c>
      <c r="B261" s="115">
        <v>368</v>
      </c>
      <c r="C261" s="115">
        <v>268</v>
      </c>
      <c r="D261" s="116">
        <f t="shared" si="4"/>
        <v>137.31</v>
      </c>
    </row>
    <row r="262" ht="15" spans="1:4">
      <c r="A262" s="117" t="s">
        <v>358</v>
      </c>
      <c r="B262" s="115">
        <v>4004</v>
      </c>
      <c r="C262" s="115">
        <f>SUM(C263:C265)</f>
        <v>3415</v>
      </c>
      <c r="D262" s="116">
        <f t="shared" si="4"/>
        <v>117.25</v>
      </c>
    </row>
    <row r="263" ht="15" spans="1:4">
      <c r="A263" s="206" t="s">
        <v>359</v>
      </c>
      <c r="B263" s="115">
        <v>381</v>
      </c>
      <c r="C263" s="115">
        <v>330</v>
      </c>
      <c r="D263" s="116">
        <f t="shared" si="4"/>
        <v>115.45</v>
      </c>
    </row>
    <row r="264" ht="15" spans="1:4">
      <c r="A264" s="206" t="s">
        <v>360</v>
      </c>
      <c r="B264" s="115">
        <v>3364</v>
      </c>
      <c r="C264" s="115">
        <v>2920</v>
      </c>
      <c r="D264" s="116">
        <f t="shared" si="4"/>
        <v>115.21</v>
      </c>
    </row>
    <row r="265" ht="15" spans="1:4">
      <c r="A265" s="206" t="s">
        <v>361</v>
      </c>
      <c r="B265" s="115">
        <v>259</v>
      </c>
      <c r="C265" s="115">
        <v>165</v>
      </c>
      <c r="D265" s="116">
        <f t="shared" si="4"/>
        <v>156.97</v>
      </c>
    </row>
    <row r="266" ht="15" spans="1:4">
      <c r="A266" s="117" t="s">
        <v>362</v>
      </c>
      <c r="B266" s="115">
        <v>4413</v>
      </c>
      <c r="C266" s="115">
        <f>SUM(C267:C274)</f>
        <v>4578</v>
      </c>
      <c r="D266" s="116">
        <f t="shared" si="4"/>
        <v>96.4</v>
      </c>
    </row>
    <row r="267" ht="15" spans="1:4">
      <c r="A267" s="206" t="s">
        <v>363</v>
      </c>
      <c r="B267" s="115">
        <v>448</v>
      </c>
      <c r="C267" s="115">
        <v>431</v>
      </c>
      <c r="D267" s="116">
        <f t="shared" si="4"/>
        <v>103.94</v>
      </c>
    </row>
    <row r="268" ht="15" spans="1:4">
      <c r="A268" s="206" t="s">
        <v>364</v>
      </c>
      <c r="B268" s="115">
        <v>82</v>
      </c>
      <c r="C268" s="115">
        <v>84</v>
      </c>
      <c r="D268" s="116">
        <f t="shared" si="4"/>
        <v>97.62</v>
      </c>
    </row>
    <row r="269" ht="15" spans="1:4">
      <c r="A269" s="206" t="s">
        <v>365</v>
      </c>
      <c r="B269" s="115">
        <v>689</v>
      </c>
      <c r="C269" s="115">
        <v>671</v>
      </c>
      <c r="D269" s="116">
        <f t="shared" si="4"/>
        <v>102.68</v>
      </c>
    </row>
    <row r="270" ht="15" spans="1:4">
      <c r="A270" s="206" t="s">
        <v>366</v>
      </c>
      <c r="C270" s="115">
        <v>50</v>
      </c>
      <c r="D270" s="116">
        <f t="shared" si="4"/>
        <v>0</v>
      </c>
    </row>
    <row r="271" ht="15" spans="1:4">
      <c r="A271" s="206" t="s">
        <v>367</v>
      </c>
      <c r="B271" s="115">
        <v>2657</v>
      </c>
      <c r="C271" s="115">
        <v>2316</v>
      </c>
      <c r="D271" s="116">
        <f t="shared" si="4"/>
        <v>114.72</v>
      </c>
    </row>
    <row r="272" ht="15" spans="1:4">
      <c r="A272" s="206" t="s">
        <v>368</v>
      </c>
      <c r="B272" s="115">
        <v>10</v>
      </c>
      <c r="C272" s="115">
        <v>10</v>
      </c>
      <c r="D272" s="116">
        <f t="shared" si="4"/>
        <v>100</v>
      </c>
    </row>
    <row r="273" ht="15" spans="1:4">
      <c r="A273" s="206" t="s">
        <v>369</v>
      </c>
      <c r="B273" s="115">
        <v>500</v>
      </c>
      <c r="C273" s="115">
        <v>1000</v>
      </c>
      <c r="D273" s="116">
        <f t="shared" si="4"/>
        <v>50</v>
      </c>
    </row>
    <row r="274" ht="15" spans="1:4">
      <c r="A274" s="206" t="s">
        <v>370</v>
      </c>
      <c r="B274" s="115">
        <v>27</v>
      </c>
      <c r="C274" s="115">
        <v>16</v>
      </c>
      <c r="D274" s="116">
        <f t="shared" si="4"/>
        <v>168.75</v>
      </c>
    </row>
    <row r="275" ht="15" spans="1:4">
      <c r="A275" s="117" t="s">
        <v>371</v>
      </c>
      <c r="B275" s="115">
        <v>4228</v>
      </c>
      <c r="C275" s="115">
        <v>4162</v>
      </c>
      <c r="D275" s="116">
        <f t="shared" si="4"/>
        <v>101.59</v>
      </c>
    </row>
    <row r="276" ht="15" spans="1:4">
      <c r="A276" s="206" t="s">
        <v>372</v>
      </c>
      <c r="B276" s="115">
        <v>71</v>
      </c>
      <c r="C276" s="115">
        <v>70</v>
      </c>
      <c r="D276" s="116">
        <f t="shared" si="4"/>
        <v>101.43</v>
      </c>
    </row>
    <row r="277" ht="15" spans="1:4">
      <c r="A277" s="206" t="s">
        <v>373</v>
      </c>
      <c r="B277" s="115">
        <v>577</v>
      </c>
      <c r="C277" s="115"/>
      <c r="D277" s="116"/>
    </row>
    <row r="278" ht="15" spans="1:4">
      <c r="A278" s="206" t="s">
        <v>374</v>
      </c>
      <c r="B278" s="115">
        <v>3579</v>
      </c>
      <c r="C278" s="115">
        <v>4092</v>
      </c>
      <c r="D278" s="116">
        <f t="shared" ref="D277:D340" si="5">B278/C278*100</f>
        <v>87.46</v>
      </c>
    </row>
    <row r="279" ht="15" spans="1:4">
      <c r="A279" s="117" t="s">
        <v>375</v>
      </c>
      <c r="B279" s="115">
        <v>4744</v>
      </c>
      <c r="C279" s="115">
        <v>4673</v>
      </c>
      <c r="D279" s="116">
        <f t="shared" si="5"/>
        <v>101.52</v>
      </c>
    </row>
    <row r="280" ht="15" spans="1:4">
      <c r="A280" s="206" t="s">
        <v>376</v>
      </c>
      <c r="B280" s="115">
        <v>1063</v>
      </c>
      <c r="C280" s="115">
        <v>1055</v>
      </c>
      <c r="D280" s="116">
        <f t="shared" si="5"/>
        <v>100.76</v>
      </c>
    </row>
    <row r="281" ht="15" spans="1:4">
      <c r="A281" s="206" t="s">
        <v>377</v>
      </c>
      <c r="B281" s="115">
        <v>2637</v>
      </c>
      <c r="C281" s="115">
        <v>2549</v>
      </c>
      <c r="D281" s="116">
        <f t="shared" si="5"/>
        <v>103.45</v>
      </c>
    </row>
    <row r="282" ht="15" spans="1:4">
      <c r="A282" s="206" t="s">
        <v>378</v>
      </c>
      <c r="B282" s="115">
        <v>644</v>
      </c>
      <c r="C282" s="115">
        <v>670</v>
      </c>
      <c r="D282" s="116">
        <f t="shared" si="5"/>
        <v>96.12</v>
      </c>
    </row>
    <row r="283" ht="15" spans="1:4">
      <c r="A283" s="206" t="s">
        <v>379</v>
      </c>
      <c r="B283" s="115">
        <v>400</v>
      </c>
      <c r="C283" s="115">
        <v>400</v>
      </c>
      <c r="D283" s="116">
        <f t="shared" si="5"/>
        <v>100</v>
      </c>
    </row>
    <row r="284" ht="15" spans="1:4">
      <c r="A284" s="117" t="s">
        <v>380</v>
      </c>
      <c r="B284" s="115">
        <v>1912</v>
      </c>
      <c r="C284" s="115"/>
      <c r="D284" s="116"/>
    </row>
    <row r="285" ht="15" spans="1:4">
      <c r="A285" s="206" t="s">
        <v>381</v>
      </c>
      <c r="B285" s="115">
        <v>1912</v>
      </c>
      <c r="C285" s="115"/>
      <c r="D285" s="116"/>
    </row>
    <row r="286" ht="15" spans="1:4">
      <c r="A286" s="117" t="s">
        <v>382</v>
      </c>
      <c r="B286" s="115">
        <v>319</v>
      </c>
      <c r="C286" s="115">
        <v>389</v>
      </c>
      <c r="D286" s="116">
        <f t="shared" si="5"/>
        <v>82.01</v>
      </c>
    </row>
    <row r="287" ht="15" spans="1:4">
      <c r="A287" s="206" t="s">
        <v>383</v>
      </c>
      <c r="B287" s="115">
        <v>319</v>
      </c>
      <c r="C287" s="115">
        <v>389</v>
      </c>
      <c r="D287" s="116">
        <f t="shared" si="5"/>
        <v>82.01</v>
      </c>
    </row>
    <row r="288" ht="15" spans="1:4">
      <c r="A288" s="117" t="s">
        <v>384</v>
      </c>
      <c r="B288" s="115">
        <v>47</v>
      </c>
      <c r="C288" s="115">
        <v>0</v>
      </c>
      <c r="D288" s="116"/>
    </row>
    <row r="289" ht="15" spans="1:4">
      <c r="A289" s="206" t="s">
        <v>385</v>
      </c>
      <c r="B289" s="115">
        <v>47</v>
      </c>
      <c r="C289" s="115"/>
      <c r="D289" s="116"/>
    </row>
    <row r="290" ht="15" spans="1:4">
      <c r="A290" s="206" t="s">
        <v>386</v>
      </c>
      <c r="B290" s="115">
        <v>0</v>
      </c>
      <c r="C290" s="115">
        <v>0</v>
      </c>
      <c r="D290" s="116"/>
    </row>
    <row r="291" ht="15" spans="1:4">
      <c r="A291" s="117" t="s">
        <v>387</v>
      </c>
      <c r="B291" s="115"/>
      <c r="C291" s="115">
        <v>5</v>
      </c>
      <c r="D291" s="116">
        <f t="shared" si="5"/>
        <v>0</v>
      </c>
    </row>
    <row r="292" ht="15" spans="1:4">
      <c r="A292" s="206" t="s">
        <v>387</v>
      </c>
      <c r="B292" s="115"/>
      <c r="C292" s="115">
        <v>5</v>
      </c>
      <c r="D292" s="116">
        <f t="shared" si="5"/>
        <v>0</v>
      </c>
    </row>
    <row r="293" ht="15" spans="1:4">
      <c r="A293" s="117" t="s">
        <v>388</v>
      </c>
      <c r="B293" s="115">
        <v>115</v>
      </c>
      <c r="C293" s="115">
        <v>100</v>
      </c>
      <c r="D293" s="116">
        <f t="shared" si="5"/>
        <v>115</v>
      </c>
    </row>
    <row r="294" ht="15" spans="1:4">
      <c r="A294" s="206" t="s">
        <v>389</v>
      </c>
      <c r="B294" s="115">
        <v>115</v>
      </c>
      <c r="C294" s="115">
        <v>100</v>
      </c>
      <c r="D294" s="116">
        <f t="shared" si="5"/>
        <v>115</v>
      </c>
    </row>
    <row r="295" ht="15" spans="1:4">
      <c r="A295" s="117" t="s">
        <v>390</v>
      </c>
      <c r="B295" s="115">
        <v>219</v>
      </c>
      <c r="C295" s="115">
        <v>581</v>
      </c>
      <c r="D295" s="116">
        <f t="shared" si="5"/>
        <v>37.69</v>
      </c>
    </row>
    <row r="296" ht="15" spans="1:4">
      <c r="A296" s="206" t="s">
        <v>390</v>
      </c>
      <c r="B296" s="115">
        <v>219</v>
      </c>
      <c r="C296" s="115">
        <v>581</v>
      </c>
      <c r="D296" s="116">
        <f t="shared" si="5"/>
        <v>37.69</v>
      </c>
    </row>
    <row r="297" ht="15" spans="1:4">
      <c r="A297" s="205" t="s">
        <v>391</v>
      </c>
      <c r="B297" s="115">
        <v>2100</v>
      </c>
      <c r="C297" s="115">
        <v>7215</v>
      </c>
      <c r="D297" s="116">
        <f t="shared" si="5"/>
        <v>29.11</v>
      </c>
    </row>
    <row r="298" ht="15" spans="1:4">
      <c r="A298" s="117" t="s">
        <v>392</v>
      </c>
      <c r="B298" s="115">
        <v>30</v>
      </c>
      <c r="C298" s="115">
        <v>15</v>
      </c>
      <c r="D298" s="116">
        <f t="shared" si="5"/>
        <v>200</v>
      </c>
    </row>
    <row r="299" ht="15" spans="1:4">
      <c r="A299" s="206" t="s">
        <v>393</v>
      </c>
      <c r="B299" s="115">
        <v>30</v>
      </c>
      <c r="C299" s="115">
        <v>15</v>
      </c>
      <c r="D299" s="116">
        <f t="shared" si="5"/>
        <v>200</v>
      </c>
    </row>
    <row r="300" ht="15" spans="1:4">
      <c r="A300" s="117" t="s">
        <v>394</v>
      </c>
      <c r="B300" s="115">
        <v>1620</v>
      </c>
      <c r="C300" s="115">
        <v>7200</v>
      </c>
      <c r="D300" s="116">
        <f t="shared" si="5"/>
        <v>22.5</v>
      </c>
    </row>
    <row r="301" ht="15" spans="1:4">
      <c r="A301" s="206" t="s">
        <v>395</v>
      </c>
      <c r="B301" s="115">
        <v>1620</v>
      </c>
      <c r="C301" s="115">
        <v>7200</v>
      </c>
      <c r="D301" s="116">
        <f t="shared" si="5"/>
        <v>22.5</v>
      </c>
    </row>
    <row r="302" ht="15" spans="1:4">
      <c r="A302" s="117" t="s">
        <v>396</v>
      </c>
      <c r="B302" s="115">
        <v>450</v>
      </c>
      <c r="C302" s="115"/>
      <c r="D302" s="116"/>
    </row>
    <row r="303" ht="15" spans="1:4">
      <c r="A303" s="206" t="s">
        <v>397</v>
      </c>
      <c r="B303" s="115">
        <v>450</v>
      </c>
      <c r="C303" s="115"/>
      <c r="D303" s="116"/>
    </row>
    <row r="304" ht="15" spans="1:4">
      <c r="A304" s="205" t="s">
        <v>398</v>
      </c>
      <c r="B304" s="115">
        <v>6172</v>
      </c>
      <c r="C304" s="115">
        <f>C305+C311+C313+C309</f>
        <v>9691</v>
      </c>
      <c r="D304" s="116">
        <f t="shared" si="5"/>
        <v>63.69</v>
      </c>
    </row>
    <row r="305" ht="15" spans="1:4">
      <c r="A305" s="117" t="s">
        <v>399</v>
      </c>
      <c r="B305" s="115">
        <v>2260</v>
      </c>
      <c r="C305" s="115">
        <f>SUM(C306:C308)</f>
        <v>1655</v>
      </c>
      <c r="D305" s="116">
        <f t="shared" si="5"/>
        <v>136.56</v>
      </c>
    </row>
    <row r="306" ht="15" spans="1:4">
      <c r="A306" s="206" t="s">
        <v>155</v>
      </c>
      <c r="B306" s="115">
        <v>1138</v>
      </c>
      <c r="C306" s="115">
        <v>88</v>
      </c>
      <c r="D306" s="116">
        <f t="shared" si="5"/>
        <v>1293.18</v>
      </c>
    </row>
    <row r="307" ht="15" spans="1:4">
      <c r="A307" s="206" t="s">
        <v>400</v>
      </c>
      <c r="B307" s="115">
        <v>66</v>
      </c>
      <c r="C307" s="115">
        <v>820</v>
      </c>
      <c r="D307" s="116">
        <f t="shared" si="5"/>
        <v>8.05</v>
      </c>
    </row>
    <row r="308" ht="15" spans="1:4">
      <c r="A308" s="206" t="s">
        <v>401</v>
      </c>
      <c r="B308" s="115">
        <v>1056</v>
      </c>
      <c r="C308" s="115">
        <v>747</v>
      </c>
      <c r="D308" s="116">
        <f t="shared" si="5"/>
        <v>141.37</v>
      </c>
    </row>
    <row r="309" ht="15" spans="1:4">
      <c r="A309" s="117" t="s">
        <v>402</v>
      </c>
      <c r="B309" s="115"/>
      <c r="C309" s="115">
        <v>490</v>
      </c>
      <c r="D309" s="116">
        <f t="shared" si="5"/>
        <v>0</v>
      </c>
    </row>
    <row r="310" ht="15" spans="1:4">
      <c r="A310" s="206" t="s">
        <v>402</v>
      </c>
      <c r="B310" s="115"/>
      <c r="C310" s="115">
        <v>490</v>
      </c>
      <c r="D310" s="116">
        <f t="shared" si="5"/>
        <v>0</v>
      </c>
    </row>
    <row r="311" ht="15" spans="1:4">
      <c r="A311" s="117" t="s">
        <v>403</v>
      </c>
      <c r="B311" s="115">
        <v>450</v>
      </c>
      <c r="C311" s="115">
        <v>4330</v>
      </c>
      <c r="D311" s="116">
        <f t="shared" si="5"/>
        <v>10.39</v>
      </c>
    </row>
    <row r="312" ht="15" spans="1:4">
      <c r="A312" s="206" t="s">
        <v>404</v>
      </c>
      <c r="B312" s="115">
        <v>450</v>
      </c>
      <c r="C312" s="115">
        <v>4330</v>
      </c>
      <c r="D312" s="116">
        <f t="shared" si="5"/>
        <v>10.39</v>
      </c>
    </row>
    <row r="313" ht="15" spans="1:4">
      <c r="A313" s="117" t="s">
        <v>405</v>
      </c>
      <c r="B313" s="115">
        <v>3462</v>
      </c>
      <c r="C313" s="115">
        <v>3216</v>
      </c>
      <c r="D313" s="116">
        <f t="shared" si="5"/>
        <v>107.65</v>
      </c>
    </row>
    <row r="314" ht="15" spans="1:4">
      <c r="A314" s="206" t="s">
        <v>405</v>
      </c>
      <c r="B314" s="115">
        <v>3462</v>
      </c>
      <c r="C314" s="115">
        <v>3216</v>
      </c>
      <c r="D314" s="116">
        <f t="shared" si="5"/>
        <v>107.65</v>
      </c>
    </row>
    <row r="315" ht="15" spans="1:4">
      <c r="A315" s="205" t="s">
        <v>406</v>
      </c>
      <c r="B315" s="115">
        <v>12308</v>
      </c>
      <c r="C315" s="115">
        <v>26295</v>
      </c>
      <c r="D315" s="116">
        <f t="shared" si="5"/>
        <v>46.81</v>
      </c>
    </row>
    <row r="316" ht="15" spans="1:4">
      <c r="A316" s="117" t="s">
        <v>407</v>
      </c>
      <c r="B316" s="115">
        <v>3095</v>
      </c>
      <c r="C316" s="115">
        <v>9317</v>
      </c>
      <c r="D316" s="116">
        <f t="shared" si="5"/>
        <v>33.22</v>
      </c>
    </row>
    <row r="317" ht="15" spans="1:4">
      <c r="A317" s="206" t="s">
        <v>155</v>
      </c>
      <c r="B317" s="115">
        <v>788</v>
      </c>
      <c r="C317" s="115">
        <v>861</v>
      </c>
      <c r="D317" s="116">
        <f t="shared" si="5"/>
        <v>91.52</v>
      </c>
    </row>
    <row r="318" ht="15" spans="1:4">
      <c r="A318" s="206" t="s">
        <v>159</v>
      </c>
      <c r="B318" s="115">
        <v>921</v>
      </c>
      <c r="C318" s="115">
        <v>865</v>
      </c>
      <c r="D318" s="116">
        <f t="shared" si="5"/>
        <v>106.47</v>
      </c>
    </row>
    <row r="319" ht="15" spans="1:4">
      <c r="A319" s="206" t="s">
        <v>408</v>
      </c>
      <c r="B319" s="115">
        <v>19</v>
      </c>
      <c r="C319" s="115">
        <v>19</v>
      </c>
      <c r="D319" s="116">
        <f t="shared" si="5"/>
        <v>100</v>
      </c>
    </row>
    <row r="320" ht="15" spans="1:4">
      <c r="A320" s="206" t="s">
        <v>409</v>
      </c>
      <c r="B320" s="115">
        <v>28</v>
      </c>
      <c r="C320" s="115">
        <v>48</v>
      </c>
      <c r="D320" s="116">
        <f t="shared" si="5"/>
        <v>58.33</v>
      </c>
    </row>
    <row r="321" ht="15" spans="1:4">
      <c r="A321" s="206" t="s">
        <v>410</v>
      </c>
      <c r="B321" s="115">
        <v>128</v>
      </c>
      <c r="C321" s="115">
        <v>144</v>
      </c>
      <c r="D321" s="116">
        <f t="shared" si="5"/>
        <v>88.89</v>
      </c>
    </row>
    <row r="322" ht="15" spans="1:4">
      <c r="A322" s="206" t="s">
        <v>411</v>
      </c>
      <c r="B322" s="115"/>
      <c r="C322" s="115"/>
      <c r="D322" s="116"/>
    </row>
    <row r="323" ht="15" spans="1:4">
      <c r="A323" s="206" t="s">
        <v>412</v>
      </c>
      <c r="B323" s="115"/>
      <c r="C323" s="115"/>
      <c r="D323" s="116"/>
    </row>
    <row r="324" ht="15" spans="1:4">
      <c r="A324" s="206" t="s">
        <v>413</v>
      </c>
      <c r="B324" s="115">
        <v>75</v>
      </c>
      <c r="C324" s="115">
        <v>75</v>
      </c>
      <c r="D324" s="116">
        <f t="shared" si="5"/>
        <v>100</v>
      </c>
    </row>
    <row r="325" ht="15" spans="1:4">
      <c r="A325" s="206" t="s">
        <v>414</v>
      </c>
      <c r="B325" s="115">
        <v>300</v>
      </c>
      <c r="C325" s="115"/>
      <c r="D325" s="116"/>
    </row>
    <row r="326" ht="15" spans="1:4">
      <c r="A326" s="206" t="s">
        <v>415</v>
      </c>
      <c r="B326" s="115">
        <v>835</v>
      </c>
      <c r="C326" s="115">
        <v>7304</v>
      </c>
      <c r="D326" s="116">
        <f t="shared" si="5"/>
        <v>11.43</v>
      </c>
    </row>
    <row r="327" ht="15" spans="1:4">
      <c r="A327" s="117" t="s">
        <v>416</v>
      </c>
      <c r="B327" s="115">
        <v>1058</v>
      </c>
      <c r="C327" s="115">
        <v>4153</v>
      </c>
      <c r="D327" s="116">
        <f t="shared" si="5"/>
        <v>25.48</v>
      </c>
    </row>
    <row r="328" ht="15" spans="1:4">
      <c r="A328" s="206" t="s">
        <v>155</v>
      </c>
      <c r="B328" s="115"/>
      <c r="C328" s="115">
        <v>80</v>
      </c>
      <c r="D328" s="116">
        <f t="shared" si="5"/>
        <v>0</v>
      </c>
    </row>
    <row r="329" ht="15" spans="1:4">
      <c r="A329" s="206" t="s">
        <v>417</v>
      </c>
      <c r="B329" s="115">
        <v>5</v>
      </c>
      <c r="C329" s="115">
        <v>744</v>
      </c>
      <c r="D329" s="116">
        <f t="shared" si="5"/>
        <v>0.67</v>
      </c>
    </row>
    <row r="330" ht="15" spans="1:4">
      <c r="A330" s="206" t="s">
        <v>418</v>
      </c>
      <c r="B330" s="115">
        <v>837</v>
      </c>
      <c r="C330" s="115"/>
      <c r="D330" s="116"/>
    </row>
    <row r="331" ht="15" spans="1:4">
      <c r="A331" s="206" t="s">
        <v>419</v>
      </c>
      <c r="B331" s="115">
        <v>92</v>
      </c>
      <c r="C331" s="115">
        <v>92</v>
      </c>
      <c r="D331" s="116">
        <f t="shared" si="5"/>
        <v>100</v>
      </c>
    </row>
    <row r="332" ht="15" spans="1:4">
      <c r="A332" s="206" t="s">
        <v>420</v>
      </c>
      <c r="B332" s="115">
        <v>124</v>
      </c>
      <c r="C332" s="115">
        <v>3236</v>
      </c>
      <c r="D332" s="116">
        <f t="shared" si="5"/>
        <v>3.83</v>
      </c>
    </row>
    <row r="333" ht="15" spans="1:4">
      <c r="A333" s="117" t="s">
        <v>421</v>
      </c>
      <c r="B333" s="115">
        <v>1669</v>
      </c>
      <c r="C333" s="115">
        <v>8602</v>
      </c>
      <c r="D333" s="116">
        <f t="shared" si="5"/>
        <v>19.4</v>
      </c>
    </row>
    <row r="334" ht="15" spans="1:4">
      <c r="A334" s="206" t="s">
        <v>155</v>
      </c>
      <c r="B334" s="115">
        <v>143</v>
      </c>
      <c r="C334" s="115">
        <v>143</v>
      </c>
      <c r="D334" s="116">
        <f t="shared" si="5"/>
        <v>100</v>
      </c>
    </row>
    <row r="335" ht="15" spans="1:4">
      <c r="A335" s="206" t="s">
        <v>422</v>
      </c>
      <c r="B335" s="115">
        <v>48</v>
      </c>
      <c r="C335" s="115">
        <v>48</v>
      </c>
      <c r="D335" s="116">
        <f t="shared" si="5"/>
        <v>100</v>
      </c>
    </row>
    <row r="336" ht="15" spans="1:4">
      <c r="A336" s="206" t="s">
        <v>423</v>
      </c>
      <c r="B336" s="115">
        <v>180</v>
      </c>
      <c r="C336" s="115"/>
      <c r="D336" s="116"/>
    </row>
    <row r="337" ht="15" spans="1:4">
      <c r="A337" s="206" t="s">
        <v>424</v>
      </c>
      <c r="B337" s="115"/>
      <c r="C337" s="115">
        <v>20</v>
      </c>
      <c r="D337" s="116">
        <f t="shared" si="5"/>
        <v>0</v>
      </c>
    </row>
    <row r="338" ht="15" spans="1:4">
      <c r="A338" s="206" t="s">
        <v>425</v>
      </c>
      <c r="B338" s="115"/>
      <c r="C338" s="115"/>
      <c r="D338" s="116"/>
    </row>
    <row r="339" ht="15" spans="1:4">
      <c r="A339" s="206" t="s">
        <v>426</v>
      </c>
      <c r="B339" s="115">
        <v>1298</v>
      </c>
      <c r="C339" s="115">
        <v>8391</v>
      </c>
      <c r="D339" s="116">
        <f t="shared" si="5"/>
        <v>15.47</v>
      </c>
    </row>
    <row r="340" ht="15" spans="1:4">
      <c r="A340" s="117" t="s">
        <v>427</v>
      </c>
      <c r="B340" s="115">
        <v>516</v>
      </c>
      <c r="C340" s="115">
        <v>100</v>
      </c>
      <c r="D340" s="116">
        <f t="shared" si="5"/>
        <v>516</v>
      </c>
    </row>
    <row r="341" ht="15" spans="1:4">
      <c r="A341" s="206" t="s">
        <v>428</v>
      </c>
      <c r="B341" s="115">
        <v>516</v>
      </c>
      <c r="C341" s="115">
        <v>100</v>
      </c>
      <c r="D341" s="116">
        <f t="shared" ref="D341:D410" si="6">B341/C341*100</f>
        <v>516</v>
      </c>
    </row>
    <row r="342" ht="15" spans="1:4">
      <c r="A342" s="117" t="s">
        <v>429</v>
      </c>
      <c r="B342" s="115">
        <v>5551</v>
      </c>
      <c r="C342" s="115">
        <v>3775</v>
      </c>
      <c r="D342" s="116">
        <f t="shared" si="6"/>
        <v>147.05</v>
      </c>
    </row>
    <row r="343" ht="15" spans="1:4">
      <c r="A343" s="206" t="s">
        <v>430</v>
      </c>
      <c r="B343" s="115">
        <v>652</v>
      </c>
      <c r="C343" s="115">
        <v>400</v>
      </c>
      <c r="D343" s="116">
        <f t="shared" si="6"/>
        <v>163</v>
      </c>
    </row>
    <row r="344" ht="15" spans="1:4">
      <c r="A344" s="206" t="s">
        <v>431</v>
      </c>
      <c r="B344" s="115">
        <v>4674</v>
      </c>
      <c r="C344" s="115">
        <v>3150</v>
      </c>
      <c r="D344" s="116">
        <f t="shared" si="6"/>
        <v>148.38</v>
      </c>
    </row>
    <row r="345" ht="15" spans="1:4">
      <c r="A345" s="206" t="s">
        <v>432</v>
      </c>
      <c r="B345" s="115">
        <v>75</v>
      </c>
      <c r="C345" s="115">
        <v>75</v>
      </c>
      <c r="D345" s="116">
        <f t="shared" si="6"/>
        <v>100</v>
      </c>
    </row>
    <row r="346" ht="15" spans="1:4">
      <c r="A346" s="206" t="s">
        <v>433</v>
      </c>
      <c r="B346" s="115">
        <v>150</v>
      </c>
      <c r="C346" s="115">
        <v>150</v>
      </c>
      <c r="D346" s="116">
        <f t="shared" si="6"/>
        <v>100</v>
      </c>
    </row>
    <row r="347" ht="15" spans="1:4">
      <c r="A347" s="117" t="s">
        <v>434</v>
      </c>
      <c r="B347" s="115">
        <v>414</v>
      </c>
      <c r="C347" s="115">
        <v>344</v>
      </c>
      <c r="D347" s="116">
        <f t="shared" si="6"/>
        <v>120.35</v>
      </c>
    </row>
    <row r="348" ht="15" spans="1:4">
      <c r="A348" s="206" t="s">
        <v>435</v>
      </c>
      <c r="B348" s="115">
        <v>414</v>
      </c>
      <c r="C348" s="115">
        <v>44</v>
      </c>
      <c r="D348" s="116">
        <f t="shared" si="6"/>
        <v>940.91</v>
      </c>
    </row>
    <row r="349" ht="15" spans="1:4">
      <c r="A349" s="206" t="s">
        <v>436</v>
      </c>
      <c r="B349" s="115"/>
      <c r="C349" s="115">
        <v>300</v>
      </c>
      <c r="D349" s="116">
        <f t="shared" si="6"/>
        <v>0</v>
      </c>
    </row>
    <row r="350" ht="15" spans="1:4">
      <c r="A350" s="117" t="s">
        <v>437</v>
      </c>
      <c r="B350" s="115">
        <v>5</v>
      </c>
      <c r="C350" s="115">
        <v>5</v>
      </c>
      <c r="D350" s="116">
        <f t="shared" si="6"/>
        <v>100</v>
      </c>
    </row>
    <row r="351" ht="15" spans="1:4">
      <c r="A351" s="206" t="s">
        <v>437</v>
      </c>
      <c r="B351" s="115">
        <v>5</v>
      </c>
      <c r="C351" s="115">
        <v>5</v>
      </c>
      <c r="D351" s="116">
        <f t="shared" si="6"/>
        <v>100</v>
      </c>
    </row>
    <row r="352" ht="15" spans="1:4">
      <c r="A352" s="205" t="s">
        <v>438</v>
      </c>
      <c r="B352" s="115">
        <v>1758</v>
      </c>
      <c r="C352" s="115">
        <v>1339</v>
      </c>
      <c r="D352" s="116">
        <f t="shared" si="6"/>
        <v>131.29</v>
      </c>
    </row>
    <row r="353" ht="15" spans="1:4">
      <c r="A353" s="117" t="s">
        <v>439</v>
      </c>
      <c r="B353" s="115">
        <v>1028</v>
      </c>
      <c r="C353" s="115">
        <v>927</v>
      </c>
      <c r="D353" s="116">
        <f t="shared" si="6"/>
        <v>110.9</v>
      </c>
    </row>
    <row r="354" ht="15" spans="1:4">
      <c r="A354" s="206" t="s">
        <v>155</v>
      </c>
      <c r="B354" s="115">
        <v>237</v>
      </c>
      <c r="C354" s="115">
        <v>224</v>
      </c>
      <c r="D354" s="116">
        <f t="shared" si="6"/>
        <v>105.8</v>
      </c>
    </row>
    <row r="355" ht="15" spans="1:4">
      <c r="A355" s="206" t="s">
        <v>440</v>
      </c>
      <c r="B355" s="115">
        <v>300</v>
      </c>
      <c r="C355" s="115">
        <v>300</v>
      </c>
      <c r="D355" s="116">
        <f t="shared" si="6"/>
        <v>100</v>
      </c>
    </row>
    <row r="356" ht="15" spans="1:4">
      <c r="A356" s="206" t="s">
        <v>441</v>
      </c>
      <c r="B356" s="115">
        <v>491</v>
      </c>
      <c r="C356" s="115">
        <v>404</v>
      </c>
      <c r="D356" s="116">
        <f t="shared" si="6"/>
        <v>121.53</v>
      </c>
    </row>
    <row r="357" ht="15" spans="1:4">
      <c r="A357" s="117" t="s">
        <v>442</v>
      </c>
      <c r="B357" s="115">
        <v>730</v>
      </c>
      <c r="C357" s="115">
        <v>412</v>
      </c>
      <c r="D357" s="116">
        <f t="shared" si="6"/>
        <v>177.18</v>
      </c>
    </row>
    <row r="358" ht="15" spans="1:4">
      <c r="A358" s="206" t="s">
        <v>443</v>
      </c>
      <c r="B358" s="115">
        <v>730</v>
      </c>
      <c r="C358" s="115">
        <v>412</v>
      </c>
      <c r="D358" s="116">
        <f t="shared" si="6"/>
        <v>177.18</v>
      </c>
    </row>
    <row r="359" ht="15" spans="1:4">
      <c r="A359" s="205" t="s">
        <v>444</v>
      </c>
      <c r="B359" s="115">
        <v>145</v>
      </c>
      <c r="C359" s="115">
        <v>131</v>
      </c>
      <c r="D359" s="116">
        <f t="shared" si="6"/>
        <v>110.69</v>
      </c>
    </row>
    <row r="360" ht="15" spans="1:4">
      <c r="A360" s="117" t="s">
        <v>445</v>
      </c>
      <c r="B360" s="115">
        <v>145</v>
      </c>
      <c r="C360" s="115">
        <v>131</v>
      </c>
      <c r="D360" s="116">
        <f t="shared" si="6"/>
        <v>110.69</v>
      </c>
    </row>
    <row r="361" ht="15" spans="1:4">
      <c r="A361" s="206" t="s">
        <v>446</v>
      </c>
      <c r="B361" s="115">
        <v>145</v>
      </c>
      <c r="C361" s="115">
        <v>131</v>
      </c>
      <c r="D361" s="116">
        <f t="shared" si="6"/>
        <v>110.69</v>
      </c>
    </row>
    <row r="362" ht="15" spans="1:4">
      <c r="A362" s="205" t="s">
        <v>447</v>
      </c>
      <c r="B362" s="115">
        <v>693</v>
      </c>
      <c r="C362" s="115">
        <v>386</v>
      </c>
      <c r="D362" s="116">
        <f t="shared" si="6"/>
        <v>179.53</v>
      </c>
    </row>
    <row r="363" ht="15" spans="1:4">
      <c r="A363" s="117" t="s">
        <v>448</v>
      </c>
      <c r="B363" s="115">
        <v>693</v>
      </c>
      <c r="C363" s="115">
        <v>386</v>
      </c>
      <c r="D363" s="116">
        <f t="shared" si="6"/>
        <v>179.53</v>
      </c>
    </row>
    <row r="364" ht="15" spans="1:4">
      <c r="A364" s="206" t="s">
        <v>155</v>
      </c>
      <c r="B364" s="115">
        <v>242</v>
      </c>
      <c r="C364" s="115">
        <v>244</v>
      </c>
      <c r="D364" s="116">
        <f t="shared" si="6"/>
        <v>99.18</v>
      </c>
    </row>
    <row r="365" ht="15" spans="1:4">
      <c r="A365" s="206" t="s">
        <v>159</v>
      </c>
      <c r="B365" s="115">
        <v>13</v>
      </c>
      <c r="C365" s="115">
        <v>13</v>
      </c>
      <c r="D365" s="116">
        <f t="shared" si="6"/>
        <v>100</v>
      </c>
    </row>
    <row r="366" ht="15" spans="1:4">
      <c r="A366" s="206" t="s">
        <v>449</v>
      </c>
      <c r="B366" s="115">
        <v>438</v>
      </c>
      <c r="C366" s="115">
        <v>129</v>
      </c>
      <c r="D366" s="116">
        <f t="shared" si="6"/>
        <v>339.53</v>
      </c>
    </row>
    <row r="367" ht="15" spans="1:4">
      <c r="A367" s="205" t="s">
        <v>450</v>
      </c>
      <c r="B367" s="115">
        <v>6</v>
      </c>
      <c r="C367" s="115">
        <v>6</v>
      </c>
      <c r="D367" s="116">
        <f t="shared" si="6"/>
        <v>100</v>
      </c>
    </row>
    <row r="368" ht="15" spans="1:4">
      <c r="A368" s="117" t="s">
        <v>451</v>
      </c>
      <c r="B368" s="115">
        <v>6</v>
      </c>
      <c r="C368" s="115">
        <v>6</v>
      </c>
      <c r="D368" s="116">
        <f t="shared" si="6"/>
        <v>100</v>
      </c>
    </row>
    <row r="369" ht="15" spans="1:4">
      <c r="A369" s="206" t="s">
        <v>452</v>
      </c>
      <c r="B369" s="115">
        <v>6</v>
      </c>
      <c r="C369" s="115">
        <v>6</v>
      </c>
      <c r="D369" s="116">
        <f t="shared" si="6"/>
        <v>100</v>
      </c>
    </row>
    <row r="370" ht="15" spans="1:4">
      <c r="A370" s="205" t="s">
        <v>453</v>
      </c>
      <c r="B370" s="115">
        <v>350</v>
      </c>
      <c r="C370" s="115">
        <v>307</v>
      </c>
      <c r="D370" s="116">
        <f t="shared" si="6"/>
        <v>114.01</v>
      </c>
    </row>
    <row r="371" ht="15" spans="1:4">
      <c r="A371" s="117" t="s">
        <v>454</v>
      </c>
      <c r="B371" s="115">
        <v>350</v>
      </c>
      <c r="C371" s="115">
        <v>307</v>
      </c>
      <c r="D371" s="116">
        <f t="shared" si="6"/>
        <v>114.01</v>
      </c>
    </row>
    <row r="372" ht="15" spans="1:4">
      <c r="A372" s="117" t="s">
        <v>455</v>
      </c>
      <c r="B372" s="115">
        <v>350</v>
      </c>
      <c r="C372" s="115">
        <v>307</v>
      </c>
      <c r="D372" s="116">
        <f t="shared" si="6"/>
        <v>114.01</v>
      </c>
    </row>
    <row r="373" ht="15" spans="1:4">
      <c r="A373" s="205" t="s">
        <v>456</v>
      </c>
      <c r="B373" s="115">
        <v>2485</v>
      </c>
      <c r="C373" s="115">
        <v>2059</v>
      </c>
      <c r="D373" s="116">
        <f t="shared" si="6"/>
        <v>120.69</v>
      </c>
    </row>
    <row r="374" ht="15" spans="1:4">
      <c r="A374" s="117" t="s">
        <v>457</v>
      </c>
      <c r="B374" s="115">
        <v>2244</v>
      </c>
      <c r="C374" s="115">
        <v>1807</v>
      </c>
      <c r="D374" s="116">
        <f t="shared" si="6"/>
        <v>124.18</v>
      </c>
    </row>
    <row r="375" ht="15" spans="1:4">
      <c r="A375" s="206" t="s">
        <v>155</v>
      </c>
      <c r="B375" s="115">
        <v>901</v>
      </c>
      <c r="C375" s="115">
        <v>945</v>
      </c>
      <c r="D375" s="116">
        <f t="shared" si="6"/>
        <v>95.34</v>
      </c>
    </row>
    <row r="376" ht="15" spans="1:4">
      <c r="A376" s="206" t="s">
        <v>458</v>
      </c>
      <c r="B376" s="115"/>
      <c r="C376" s="115"/>
      <c r="D376" s="116"/>
    </row>
    <row r="377" ht="15" spans="1:4">
      <c r="A377" s="206" t="s">
        <v>459</v>
      </c>
      <c r="B377" s="115">
        <v>205</v>
      </c>
      <c r="C377" s="115">
        <v>205</v>
      </c>
      <c r="D377" s="116">
        <f t="shared" si="6"/>
        <v>100</v>
      </c>
    </row>
    <row r="378" ht="15" spans="1:4">
      <c r="A378" s="206" t="s">
        <v>159</v>
      </c>
      <c r="B378" s="115">
        <v>1138</v>
      </c>
      <c r="C378" s="115">
        <v>631</v>
      </c>
      <c r="D378" s="116">
        <f t="shared" si="6"/>
        <v>180.35</v>
      </c>
    </row>
    <row r="379" ht="15" spans="1:4">
      <c r="A379" s="206" t="s">
        <v>460</v>
      </c>
      <c r="B379" s="115"/>
      <c r="C379" s="115">
        <v>26</v>
      </c>
      <c r="D379" s="116">
        <f t="shared" si="6"/>
        <v>0</v>
      </c>
    </row>
    <row r="380" ht="15" spans="1:4">
      <c r="A380" s="117" t="s">
        <v>461</v>
      </c>
      <c r="B380" s="115">
        <v>241</v>
      </c>
      <c r="C380" s="115">
        <v>252</v>
      </c>
      <c r="D380" s="116">
        <f t="shared" si="6"/>
        <v>95.63</v>
      </c>
    </row>
    <row r="381" ht="15" spans="1:4">
      <c r="A381" s="206" t="s">
        <v>462</v>
      </c>
      <c r="B381" s="115">
        <v>241</v>
      </c>
      <c r="C381" s="115">
        <v>252</v>
      </c>
      <c r="D381" s="116">
        <f t="shared" si="6"/>
        <v>95.63</v>
      </c>
    </row>
    <row r="382" ht="15" spans="1:4">
      <c r="A382" s="205" t="s">
        <v>463</v>
      </c>
      <c r="B382" s="115">
        <v>9407</v>
      </c>
      <c r="C382" s="115">
        <v>8971</v>
      </c>
      <c r="D382" s="116">
        <f t="shared" si="6"/>
        <v>104.86</v>
      </c>
    </row>
    <row r="383" ht="15" spans="1:4">
      <c r="A383" s="117" t="s">
        <v>464</v>
      </c>
      <c r="B383" s="115">
        <v>9407</v>
      </c>
      <c r="C383" s="115">
        <v>8971</v>
      </c>
      <c r="D383" s="116">
        <f t="shared" si="6"/>
        <v>104.86</v>
      </c>
    </row>
    <row r="384" ht="15" spans="1:4">
      <c r="A384" s="206" t="s">
        <v>465</v>
      </c>
      <c r="B384" s="115">
        <v>8072</v>
      </c>
      <c r="C384" s="115">
        <v>7593</v>
      </c>
      <c r="D384" s="116">
        <f t="shared" si="6"/>
        <v>106.31</v>
      </c>
    </row>
    <row r="385" ht="15" spans="1:4">
      <c r="A385" s="206" t="s">
        <v>466</v>
      </c>
      <c r="B385" s="115">
        <v>1335</v>
      </c>
      <c r="C385" s="115">
        <v>1378</v>
      </c>
      <c r="D385" s="116">
        <f t="shared" si="6"/>
        <v>96.88</v>
      </c>
    </row>
    <row r="386" ht="15" spans="1:4">
      <c r="A386" s="207" t="s">
        <v>467</v>
      </c>
      <c r="B386" s="115"/>
      <c r="C386" s="115"/>
      <c r="D386" s="116"/>
    </row>
    <row r="387" ht="15" spans="1:4">
      <c r="A387" s="207" t="s">
        <v>468</v>
      </c>
      <c r="B387" s="115"/>
      <c r="C387" s="115"/>
      <c r="D387" s="116"/>
    </row>
    <row r="388" ht="15" spans="1:4">
      <c r="A388" s="205" t="s">
        <v>469</v>
      </c>
      <c r="B388" s="115">
        <v>680</v>
      </c>
      <c r="C388" s="115">
        <v>480</v>
      </c>
      <c r="D388" s="116">
        <f t="shared" si="6"/>
        <v>141.67</v>
      </c>
    </row>
    <row r="389" ht="15" spans="1:4">
      <c r="A389" s="117" t="s">
        <v>470</v>
      </c>
      <c r="B389" s="115">
        <v>680</v>
      </c>
      <c r="C389" s="115">
        <v>480</v>
      </c>
      <c r="D389" s="116">
        <f t="shared" si="6"/>
        <v>141.67</v>
      </c>
    </row>
    <row r="390" ht="15" spans="1:4">
      <c r="A390" s="206" t="s">
        <v>471</v>
      </c>
      <c r="B390" s="115">
        <v>680</v>
      </c>
      <c r="C390" s="115">
        <v>480</v>
      </c>
      <c r="D390" s="116">
        <f t="shared" si="6"/>
        <v>141.67</v>
      </c>
    </row>
    <row r="391" ht="15" spans="1:4">
      <c r="A391" s="207" t="s">
        <v>472</v>
      </c>
      <c r="B391" s="115"/>
      <c r="C391" s="115"/>
      <c r="D391" s="116"/>
    </row>
    <row r="392" ht="15" spans="1:4">
      <c r="A392" s="207" t="s">
        <v>473</v>
      </c>
      <c r="B392" s="115"/>
      <c r="C392" s="115"/>
      <c r="D392" s="116"/>
    </row>
    <row r="393" ht="15" spans="1:4">
      <c r="A393" s="205" t="s">
        <v>474</v>
      </c>
      <c r="B393" s="115">
        <v>1716</v>
      </c>
      <c r="C393" s="115">
        <v>1659</v>
      </c>
      <c r="D393" s="116">
        <f t="shared" si="6"/>
        <v>103.44</v>
      </c>
    </row>
    <row r="394" ht="15" spans="1:4">
      <c r="A394" s="117" t="s">
        <v>475</v>
      </c>
      <c r="B394" s="115">
        <v>460</v>
      </c>
      <c r="C394" s="115">
        <v>398</v>
      </c>
      <c r="D394" s="116">
        <f t="shared" si="6"/>
        <v>115.58</v>
      </c>
    </row>
    <row r="395" ht="15" spans="1:4">
      <c r="A395" s="206" t="s">
        <v>155</v>
      </c>
      <c r="B395" s="115">
        <v>292</v>
      </c>
      <c r="C395" s="115">
        <v>256</v>
      </c>
      <c r="D395" s="116">
        <f t="shared" si="6"/>
        <v>114.06</v>
      </c>
    </row>
    <row r="396" ht="15" spans="1:4">
      <c r="A396" s="206" t="s">
        <v>476</v>
      </c>
      <c r="B396" s="115">
        <v>54</v>
      </c>
      <c r="C396" s="115">
        <v>52</v>
      </c>
      <c r="D396" s="116">
        <f t="shared" si="6"/>
        <v>103.85</v>
      </c>
    </row>
    <row r="397" ht="15" spans="1:4">
      <c r="A397" s="206" t="s">
        <v>159</v>
      </c>
      <c r="B397" s="115">
        <v>85</v>
      </c>
      <c r="C397" s="115">
        <v>90</v>
      </c>
      <c r="D397" s="116">
        <f t="shared" si="6"/>
        <v>94.44</v>
      </c>
    </row>
    <row r="398" ht="15" spans="1:4">
      <c r="A398" s="206" t="s">
        <v>477</v>
      </c>
      <c r="B398" s="115">
        <v>30</v>
      </c>
      <c r="C398" s="115"/>
      <c r="D398" s="116"/>
    </row>
    <row r="399" ht="15" spans="1:4">
      <c r="A399" s="117" t="s">
        <v>478</v>
      </c>
      <c r="B399" s="115">
        <v>1069</v>
      </c>
      <c r="C399" s="115">
        <v>1074</v>
      </c>
      <c r="D399" s="116">
        <f t="shared" si="6"/>
        <v>99.53</v>
      </c>
    </row>
    <row r="400" ht="15" spans="1:4">
      <c r="A400" s="206" t="s">
        <v>479</v>
      </c>
      <c r="B400" s="115">
        <v>1069</v>
      </c>
      <c r="C400" s="115">
        <v>1074</v>
      </c>
      <c r="D400" s="116">
        <f t="shared" si="6"/>
        <v>99.53</v>
      </c>
    </row>
    <row r="401" ht="15" spans="1:4">
      <c r="A401" s="117" t="s">
        <v>480</v>
      </c>
      <c r="B401" s="115">
        <v>74</v>
      </c>
      <c r="C401" s="115">
        <v>73</v>
      </c>
      <c r="D401" s="116">
        <f t="shared" si="6"/>
        <v>101.37</v>
      </c>
    </row>
    <row r="402" ht="15" spans="1:4">
      <c r="A402" s="206" t="s">
        <v>155</v>
      </c>
      <c r="B402" s="115">
        <v>56</v>
      </c>
      <c r="C402" s="115">
        <v>56</v>
      </c>
      <c r="D402" s="116">
        <f t="shared" si="6"/>
        <v>100</v>
      </c>
    </row>
    <row r="403" ht="15" spans="1:4">
      <c r="A403" s="206" t="s">
        <v>481</v>
      </c>
      <c r="B403" s="115">
        <v>5</v>
      </c>
      <c r="C403" s="115">
        <v>5</v>
      </c>
      <c r="D403" s="116">
        <f t="shared" si="6"/>
        <v>100</v>
      </c>
    </row>
    <row r="404" ht="15" spans="1:4">
      <c r="A404" s="206" t="s">
        <v>482</v>
      </c>
      <c r="B404" s="115">
        <v>13</v>
      </c>
      <c r="C404" s="115">
        <v>13</v>
      </c>
      <c r="D404" s="116">
        <f t="shared" si="6"/>
        <v>100</v>
      </c>
    </row>
    <row r="405" ht="15" spans="1:4">
      <c r="A405" s="117" t="s">
        <v>483</v>
      </c>
      <c r="B405" s="115">
        <v>113</v>
      </c>
      <c r="C405" s="115">
        <v>113</v>
      </c>
      <c r="D405" s="116">
        <f t="shared" si="6"/>
        <v>100</v>
      </c>
    </row>
    <row r="406" ht="15" spans="1:4">
      <c r="A406" s="206" t="s">
        <v>484</v>
      </c>
      <c r="B406" s="115">
        <v>113</v>
      </c>
      <c r="C406" s="115">
        <v>113</v>
      </c>
      <c r="D406" s="116">
        <f t="shared" si="6"/>
        <v>100</v>
      </c>
    </row>
    <row r="407" ht="15" spans="1:4">
      <c r="A407" s="205" t="s">
        <v>485</v>
      </c>
      <c r="B407" s="115">
        <v>3533</v>
      </c>
      <c r="C407" s="115">
        <v>4040</v>
      </c>
      <c r="D407" s="116">
        <f t="shared" si="6"/>
        <v>87.45</v>
      </c>
    </row>
    <row r="408" ht="15" spans="1:4">
      <c r="A408" s="205" t="s">
        <v>486</v>
      </c>
      <c r="B408" s="115">
        <v>34922</v>
      </c>
      <c r="C408" s="115">
        <f>C409+C411</f>
        <v>29710</v>
      </c>
      <c r="D408" s="116">
        <f t="shared" si="6"/>
        <v>117.54</v>
      </c>
    </row>
    <row r="409" ht="15" spans="1:4">
      <c r="A409" s="117" t="s">
        <v>487</v>
      </c>
      <c r="B409" s="115">
        <v>18500</v>
      </c>
      <c r="C409" s="115">
        <v>19900</v>
      </c>
      <c r="D409" s="116">
        <f t="shared" si="6"/>
        <v>92.96</v>
      </c>
    </row>
    <row r="410" ht="15" spans="1:4">
      <c r="A410" s="206" t="s">
        <v>487</v>
      </c>
      <c r="B410" s="115">
        <v>18500</v>
      </c>
      <c r="C410" s="115">
        <v>9810</v>
      </c>
      <c r="D410" s="116">
        <f t="shared" si="6"/>
        <v>188.58</v>
      </c>
    </row>
    <row r="411" ht="15" spans="1:4">
      <c r="A411" s="117" t="s">
        <v>454</v>
      </c>
      <c r="B411" s="115">
        <v>16422</v>
      </c>
      <c r="C411" s="115">
        <v>9810</v>
      </c>
      <c r="D411" s="116">
        <f t="shared" ref="D411:D425" si="7">B411/C411*100</f>
        <v>167.4</v>
      </c>
    </row>
    <row r="412" ht="15" spans="1:4">
      <c r="A412" s="206" t="s">
        <v>454</v>
      </c>
      <c r="B412" s="115">
        <v>16422</v>
      </c>
      <c r="C412" s="115">
        <v>9810</v>
      </c>
      <c r="D412" s="116">
        <f t="shared" si="7"/>
        <v>167.4</v>
      </c>
    </row>
    <row r="413" ht="15" spans="1:4">
      <c r="A413" s="205" t="s">
        <v>488</v>
      </c>
      <c r="B413" s="115">
        <v>2231</v>
      </c>
      <c r="C413" s="115">
        <v>8000</v>
      </c>
      <c r="D413" s="116">
        <f t="shared" si="7"/>
        <v>27.89</v>
      </c>
    </row>
    <row r="414" ht="15" spans="1:4">
      <c r="A414" s="117" t="s">
        <v>489</v>
      </c>
      <c r="B414" s="115">
        <v>2231</v>
      </c>
      <c r="C414" s="115">
        <v>8000</v>
      </c>
      <c r="D414" s="116">
        <f t="shared" si="7"/>
        <v>27.89</v>
      </c>
    </row>
    <row r="415" ht="15" spans="1:4">
      <c r="A415" s="206" t="s">
        <v>490</v>
      </c>
      <c r="B415" s="115"/>
      <c r="C415" s="115">
        <v>4705</v>
      </c>
      <c r="D415" s="116">
        <f t="shared" si="7"/>
        <v>0</v>
      </c>
    </row>
    <row r="416" ht="15" spans="1:4">
      <c r="A416" s="206" t="s">
        <v>491</v>
      </c>
      <c r="B416" s="115">
        <v>2231</v>
      </c>
      <c r="C416" s="115">
        <v>3295</v>
      </c>
      <c r="D416" s="116">
        <f t="shared" si="7"/>
        <v>67.71</v>
      </c>
    </row>
    <row r="417" ht="15" spans="1:4">
      <c r="A417" s="205" t="s">
        <v>492</v>
      </c>
      <c r="B417" s="115">
        <v>50</v>
      </c>
      <c r="C417" s="115">
        <v>13432</v>
      </c>
      <c r="D417" s="116">
        <f t="shared" si="7"/>
        <v>0.37</v>
      </c>
    </row>
    <row r="418" ht="15" spans="1:4">
      <c r="A418" s="117" t="s">
        <v>493</v>
      </c>
      <c r="B418" s="115">
        <v>50</v>
      </c>
      <c r="C418" s="115">
        <v>13432</v>
      </c>
      <c r="D418" s="116">
        <f t="shared" si="7"/>
        <v>0.37</v>
      </c>
    </row>
    <row r="419" ht="15" spans="1:4">
      <c r="A419" s="206" t="s">
        <v>494</v>
      </c>
      <c r="B419" s="115">
        <v>50</v>
      </c>
      <c r="C419" s="115">
        <v>13432</v>
      </c>
      <c r="D419" s="116">
        <f t="shared" si="7"/>
        <v>0.37</v>
      </c>
    </row>
    <row r="420" ht="15" spans="1:4">
      <c r="A420" s="205" t="s">
        <v>495</v>
      </c>
      <c r="B420" s="115">
        <v>5500</v>
      </c>
      <c r="C420" s="115">
        <v>5500</v>
      </c>
      <c r="D420" s="116">
        <f t="shared" si="7"/>
        <v>100</v>
      </c>
    </row>
    <row r="421" ht="15" spans="1:4">
      <c r="A421" s="117" t="s">
        <v>496</v>
      </c>
      <c r="B421" s="115">
        <v>5500</v>
      </c>
      <c r="C421" s="115">
        <v>5500</v>
      </c>
      <c r="D421" s="116">
        <f t="shared" si="7"/>
        <v>100</v>
      </c>
    </row>
    <row r="422" ht="15" spans="1:4">
      <c r="A422" s="206" t="s">
        <v>497</v>
      </c>
      <c r="B422" s="115">
        <v>5500</v>
      </c>
      <c r="C422" s="115">
        <v>5500</v>
      </c>
      <c r="D422" s="116">
        <f t="shared" si="7"/>
        <v>100</v>
      </c>
    </row>
    <row r="423" ht="15" spans="1:4">
      <c r="A423" s="205" t="s">
        <v>498</v>
      </c>
      <c r="B423" s="115">
        <v>50</v>
      </c>
      <c r="C423" s="115">
        <v>50</v>
      </c>
      <c r="D423" s="116">
        <f t="shared" si="7"/>
        <v>100</v>
      </c>
    </row>
    <row r="424" ht="15" spans="1:4">
      <c r="A424" s="117" t="s">
        <v>499</v>
      </c>
      <c r="B424" s="115">
        <v>50</v>
      </c>
      <c r="C424" s="115">
        <v>50</v>
      </c>
      <c r="D424" s="116">
        <f t="shared" si="7"/>
        <v>100</v>
      </c>
    </row>
    <row r="425" ht="15" spans="1:4">
      <c r="A425" s="119" t="s">
        <v>499</v>
      </c>
      <c r="B425" s="115">
        <v>50</v>
      </c>
      <c r="C425" s="115">
        <v>50</v>
      </c>
      <c r="D425" s="116">
        <f t="shared" si="7"/>
        <v>100</v>
      </c>
    </row>
  </sheetData>
  <mergeCells count="1">
    <mergeCell ref="A2:D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workbookViewId="0">
      <selection activeCell="D10" sqref="D10"/>
    </sheetView>
  </sheetViews>
  <sheetFormatPr defaultColWidth="9" defaultRowHeight="11.25"/>
  <cols>
    <col min="1" max="1" width="37.625" style="184" customWidth="1"/>
    <col min="2" max="2" width="15" style="184" customWidth="1"/>
    <col min="3" max="3" width="14.5" style="184" customWidth="1"/>
    <col min="4" max="4" width="16.875" style="184" customWidth="1"/>
    <col min="5" max="5" width="20.75" style="184" customWidth="1"/>
    <col min="6" max="246" width="9" style="184"/>
    <col min="247" max="247" width="20.125" style="184" customWidth="1"/>
    <col min="248" max="248" width="9.625" style="184" customWidth="1"/>
    <col min="249" max="249" width="8.625" style="184" customWidth="1"/>
    <col min="250" max="250" width="8.875" style="184" customWidth="1"/>
    <col min="251" max="253" width="7.625" style="184" customWidth="1"/>
    <col min="254" max="254" width="8.125" style="184" customWidth="1"/>
    <col min="255" max="255" width="7.625" style="184" customWidth="1"/>
    <col min="256" max="256" width="9" style="184" customWidth="1"/>
    <col min="257" max="502" width="9" style="184"/>
    <col min="503" max="503" width="20.125" style="184" customWidth="1"/>
    <col min="504" max="504" width="9.625" style="184" customWidth="1"/>
    <col min="505" max="505" width="8.625" style="184" customWidth="1"/>
    <col min="506" max="506" width="8.875" style="184" customWidth="1"/>
    <col min="507" max="509" width="7.625" style="184" customWidth="1"/>
    <col min="510" max="510" width="8.125" style="184" customWidth="1"/>
    <col min="511" max="511" width="7.625" style="184" customWidth="1"/>
    <col min="512" max="512" width="9" style="184" customWidth="1"/>
    <col min="513" max="758" width="9" style="184"/>
    <col min="759" max="759" width="20.125" style="184" customWidth="1"/>
    <col min="760" max="760" width="9.625" style="184" customWidth="1"/>
    <col min="761" max="761" width="8.625" style="184" customWidth="1"/>
    <col min="762" max="762" width="8.875" style="184" customWidth="1"/>
    <col min="763" max="765" width="7.625" style="184" customWidth="1"/>
    <col min="766" max="766" width="8.125" style="184" customWidth="1"/>
    <col min="767" max="767" width="7.625" style="184" customWidth="1"/>
    <col min="768" max="768" width="9" style="184" customWidth="1"/>
    <col min="769" max="1014" width="9" style="184"/>
    <col min="1015" max="1015" width="20.125" style="184" customWidth="1"/>
    <col min="1016" max="1016" width="9.625" style="184" customWidth="1"/>
    <col min="1017" max="1017" width="8.625" style="184" customWidth="1"/>
    <col min="1018" max="1018" width="8.875" style="184" customWidth="1"/>
    <col min="1019" max="1021" width="7.625" style="184" customWidth="1"/>
    <col min="1022" max="1022" width="8.125" style="184" customWidth="1"/>
    <col min="1023" max="1023" width="7.625" style="184" customWidth="1"/>
    <col min="1024" max="1024" width="9" style="184" customWidth="1"/>
    <col min="1025" max="1270" width="9" style="184"/>
    <col min="1271" max="1271" width="20.125" style="184" customWidth="1"/>
    <col min="1272" max="1272" width="9.625" style="184" customWidth="1"/>
    <col min="1273" max="1273" width="8.625" style="184" customWidth="1"/>
    <col min="1274" max="1274" width="8.875" style="184" customWidth="1"/>
    <col min="1275" max="1277" width="7.625" style="184" customWidth="1"/>
    <col min="1278" max="1278" width="8.125" style="184" customWidth="1"/>
    <col min="1279" max="1279" width="7.625" style="184" customWidth="1"/>
    <col min="1280" max="1280" width="9" style="184" customWidth="1"/>
    <col min="1281" max="1526" width="9" style="184"/>
    <col min="1527" max="1527" width="20.125" style="184" customWidth="1"/>
    <col min="1528" max="1528" width="9.625" style="184" customWidth="1"/>
    <col min="1529" max="1529" width="8.625" style="184" customWidth="1"/>
    <col min="1530" max="1530" width="8.875" style="184" customWidth="1"/>
    <col min="1531" max="1533" width="7.625" style="184" customWidth="1"/>
    <col min="1534" max="1534" width="8.125" style="184" customWidth="1"/>
    <col min="1535" max="1535" width="7.625" style="184" customWidth="1"/>
    <col min="1536" max="1536" width="9" style="184" customWidth="1"/>
    <col min="1537" max="1782" width="9" style="184"/>
    <col min="1783" max="1783" width="20.125" style="184" customWidth="1"/>
    <col min="1784" max="1784" width="9.625" style="184" customWidth="1"/>
    <col min="1785" max="1785" width="8.625" style="184" customWidth="1"/>
    <col min="1786" max="1786" width="8.875" style="184" customWidth="1"/>
    <col min="1787" max="1789" width="7.625" style="184" customWidth="1"/>
    <col min="1790" max="1790" width="8.125" style="184" customWidth="1"/>
    <col min="1791" max="1791" width="7.625" style="184" customWidth="1"/>
    <col min="1792" max="1792" width="9" style="184" customWidth="1"/>
    <col min="1793" max="2038" width="9" style="184"/>
    <col min="2039" max="2039" width="20.125" style="184" customWidth="1"/>
    <col min="2040" max="2040" width="9.625" style="184" customWidth="1"/>
    <col min="2041" max="2041" width="8.625" style="184" customWidth="1"/>
    <col min="2042" max="2042" width="8.875" style="184" customWidth="1"/>
    <col min="2043" max="2045" width="7.625" style="184" customWidth="1"/>
    <col min="2046" max="2046" width="8.125" style="184" customWidth="1"/>
    <col min="2047" max="2047" width="7.625" style="184" customWidth="1"/>
    <col min="2048" max="2048" width="9" style="184" customWidth="1"/>
    <col min="2049" max="2294" width="9" style="184"/>
    <col min="2295" max="2295" width="20.125" style="184" customWidth="1"/>
    <col min="2296" max="2296" width="9.625" style="184" customWidth="1"/>
    <col min="2297" max="2297" width="8.625" style="184" customWidth="1"/>
    <col min="2298" max="2298" width="8.875" style="184" customWidth="1"/>
    <col min="2299" max="2301" width="7.625" style="184" customWidth="1"/>
    <col min="2302" max="2302" width="8.125" style="184" customWidth="1"/>
    <col min="2303" max="2303" width="7.625" style="184" customWidth="1"/>
    <col min="2304" max="2304" width="9" style="184" customWidth="1"/>
    <col min="2305" max="2550" width="9" style="184"/>
    <col min="2551" max="2551" width="20.125" style="184" customWidth="1"/>
    <col min="2552" max="2552" width="9.625" style="184" customWidth="1"/>
    <col min="2553" max="2553" width="8.625" style="184" customWidth="1"/>
    <col min="2554" max="2554" width="8.875" style="184" customWidth="1"/>
    <col min="2555" max="2557" width="7.625" style="184" customWidth="1"/>
    <col min="2558" max="2558" width="8.125" style="184" customWidth="1"/>
    <col min="2559" max="2559" width="7.625" style="184" customWidth="1"/>
    <col min="2560" max="2560" width="9" style="184" customWidth="1"/>
    <col min="2561" max="2806" width="9" style="184"/>
    <col min="2807" max="2807" width="20.125" style="184" customWidth="1"/>
    <col min="2808" max="2808" width="9.625" style="184" customWidth="1"/>
    <col min="2809" max="2809" width="8.625" style="184" customWidth="1"/>
    <col min="2810" max="2810" width="8.875" style="184" customWidth="1"/>
    <col min="2811" max="2813" width="7.625" style="184" customWidth="1"/>
    <col min="2814" max="2814" width="8.125" style="184" customWidth="1"/>
    <col min="2815" max="2815" width="7.625" style="184" customWidth="1"/>
    <col min="2816" max="2816" width="9" style="184" customWidth="1"/>
    <col min="2817" max="3062" width="9" style="184"/>
    <col min="3063" max="3063" width="20.125" style="184" customWidth="1"/>
    <col min="3064" max="3064" width="9.625" style="184" customWidth="1"/>
    <col min="3065" max="3065" width="8.625" style="184" customWidth="1"/>
    <col min="3066" max="3066" width="8.875" style="184" customWidth="1"/>
    <col min="3067" max="3069" width="7.625" style="184" customWidth="1"/>
    <col min="3070" max="3070" width="8.125" style="184" customWidth="1"/>
    <col min="3071" max="3071" width="7.625" style="184" customWidth="1"/>
    <col min="3072" max="3072" width="9" style="184" customWidth="1"/>
    <col min="3073" max="3318" width="9" style="184"/>
    <col min="3319" max="3319" width="20.125" style="184" customWidth="1"/>
    <col min="3320" max="3320" width="9.625" style="184" customWidth="1"/>
    <col min="3321" max="3321" width="8.625" style="184" customWidth="1"/>
    <col min="3322" max="3322" width="8.875" style="184" customWidth="1"/>
    <col min="3323" max="3325" width="7.625" style="184" customWidth="1"/>
    <col min="3326" max="3326" width="8.125" style="184" customWidth="1"/>
    <col min="3327" max="3327" width="7.625" style="184" customWidth="1"/>
    <col min="3328" max="3328" width="9" style="184" customWidth="1"/>
    <col min="3329" max="3574" width="9" style="184"/>
    <col min="3575" max="3575" width="20.125" style="184" customWidth="1"/>
    <col min="3576" max="3576" width="9.625" style="184" customWidth="1"/>
    <col min="3577" max="3577" width="8.625" style="184" customWidth="1"/>
    <col min="3578" max="3578" width="8.875" style="184" customWidth="1"/>
    <col min="3579" max="3581" width="7.625" style="184" customWidth="1"/>
    <col min="3582" max="3582" width="8.125" style="184" customWidth="1"/>
    <col min="3583" max="3583" width="7.625" style="184" customWidth="1"/>
    <col min="3584" max="3584" width="9" style="184" customWidth="1"/>
    <col min="3585" max="3830" width="9" style="184"/>
    <col min="3831" max="3831" width="20.125" style="184" customWidth="1"/>
    <col min="3832" max="3832" width="9.625" style="184" customWidth="1"/>
    <col min="3833" max="3833" width="8.625" style="184" customWidth="1"/>
    <col min="3834" max="3834" width="8.875" style="184" customWidth="1"/>
    <col min="3835" max="3837" width="7.625" style="184" customWidth="1"/>
    <col min="3838" max="3838" width="8.125" style="184" customWidth="1"/>
    <col min="3839" max="3839" width="7.625" style="184" customWidth="1"/>
    <col min="3840" max="3840" width="9" style="184" customWidth="1"/>
    <col min="3841" max="4086" width="9" style="184"/>
    <col min="4087" max="4087" width="20.125" style="184" customWidth="1"/>
    <col min="4088" max="4088" width="9.625" style="184" customWidth="1"/>
    <col min="4089" max="4089" width="8.625" style="184" customWidth="1"/>
    <col min="4090" max="4090" width="8.875" style="184" customWidth="1"/>
    <col min="4091" max="4093" width="7.625" style="184" customWidth="1"/>
    <col min="4094" max="4094" width="8.125" style="184" customWidth="1"/>
    <col min="4095" max="4095" width="7.625" style="184" customWidth="1"/>
    <col min="4096" max="4096" width="9" style="184" customWidth="1"/>
    <col min="4097" max="4342" width="9" style="184"/>
    <col min="4343" max="4343" width="20.125" style="184" customWidth="1"/>
    <col min="4344" max="4344" width="9.625" style="184" customWidth="1"/>
    <col min="4345" max="4345" width="8.625" style="184" customWidth="1"/>
    <col min="4346" max="4346" width="8.875" style="184" customWidth="1"/>
    <col min="4347" max="4349" width="7.625" style="184" customWidth="1"/>
    <col min="4350" max="4350" width="8.125" style="184" customWidth="1"/>
    <col min="4351" max="4351" width="7.625" style="184" customWidth="1"/>
    <col min="4352" max="4352" width="9" style="184" customWidth="1"/>
    <col min="4353" max="4598" width="9" style="184"/>
    <col min="4599" max="4599" width="20.125" style="184" customWidth="1"/>
    <col min="4600" max="4600" width="9.625" style="184" customWidth="1"/>
    <col min="4601" max="4601" width="8.625" style="184" customWidth="1"/>
    <col min="4602" max="4602" width="8.875" style="184" customWidth="1"/>
    <col min="4603" max="4605" width="7.625" style="184" customWidth="1"/>
    <col min="4606" max="4606" width="8.125" style="184" customWidth="1"/>
    <col min="4607" max="4607" width="7.625" style="184" customWidth="1"/>
    <col min="4608" max="4608" width="9" style="184" customWidth="1"/>
    <col min="4609" max="4854" width="9" style="184"/>
    <col min="4855" max="4855" width="20.125" style="184" customWidth="1"/>
    <col min="4856" max="4856" width="9.625" style="184" customWidth="1"/>
    <col min="4857" max="4857" width="8.625" style="184" customWidth="1"/>
    <col min="4858" max="4858" width="8.875" style="184" customWidth="1"/>
    <col min="4859" max="4861" width="7.625" style="184" customWidth="1"/>
    <col min="4862" max="4862" width="8.125" style="184" customWidth="1"/>
    <col min="4863" max="4863" width="7.625" style="184" customWidth="1"/>
    <col min="4864" max="4864" width="9" style="184" customWidth="1"/>
    <col min="4865" max="5110" width="9" style="184"/>
    <col min="5111" max="5111" width="20.125" style="184" customWidth="1"/>
    <col min="5112" max="5112" width="9.625" style="184" customWidth="1"/>
    <col min="5113" max="5113" width="8.625" style="184" customWidth="1"/>
    <col min="5114" max="5114" width="8.875" style="184" customWidth="1"/>
    <col min="5115" max="5117" width="7.625" style="184" customWidth="1"/>
    <col min="5118" max="5118" width="8.125" style="184" customWidth="1"/>
    <col min="5119" max="5119" width="7.625" style="184" customWidth="1"/>
    <col min="5120" max="5120" width="9" style="184" customWidth="1"/>
    <col min="5121" max="5366" width="9" style="184"/>
    <col min="5367" max="5367" width="20.125" style="184" customWidth="1"/>
    <col min="5368" max="5368" width="9.625" style="184" customWidth="1"/>
    <col min="5369" max="5369" width="8.625" style="184" customWidth="1"/>
    <col min="5370" max="5370" width="8.875" style="184" customWidth="1"/>
    <col min="5371" max="5373" width="7.625" style="184" customWidth="1"/>
    <col min="5374" max="5374" width="8.125" style="184" customWidth="1"/>
    <col min="5375" max="5375" width="7.625" style="184" customWidth="1"/>
    <col min="5376" max="5376" width="9" style="184" customWidth="1"/>
    <col min="5377" max="5622" width="9" style="184"/>
    <col min="5623" max="5623" width="20.125" style="184" customWidth="1"/>
    <col min="5624" max="5624" width="9.625" style="184" customWidth="1"/>
    <col min="5625" max="5625" width="8.625" style="184" customWidth="1"/>
    <col min="5626" max="5626" width="8.875" style="184" customWidth="1"/>
    <col min="5627" max="5629" width="7.625" style="184" customWidth="1"/>
    <col min="5630" max="5630" width="8.125" style="184" customWidth="1"/>
    <col min="5631" max="5631" width="7.625" style="184" customWidth="1"/>
    <col min="5632" max="5632" width="9" style="184" customWidth="1"/>
    <col min="5633" max="5878" width="9" style="184"/>
    <col min="5879" max="5879" width="20.125" style="184" customWidth="1"/>
    <col min="5880" max="5880" width="9.625" style="184" customWidth="1"/>
    <col min="5881" max="5881" width="8.625" style="184" customWidth="1"/>
    <col min="5882" max="5882" width="8.875" style="184" customWidth="1"/>
    <col min="5883" max="5885" width="7.625" style="184" customWidth="1"/>
    <col min="5886" max="5886" width="8.125" style="184" customWidth="1"/>
    <col min="5887" max="5887" width="7.625" style="184" customWidth="1"/>
    <col min="5888" max="5888" width="9" style="184" customWidth="1"/>
    <col min="5889" max="6134" width="9" style="184"/>
    <col min="6135" max="6135" width="20.125" style="184" customWidth="1"/>
    <col min="6136" max="6136" width="9.625" style="184" customWidth="1"/>
    <col min="6137" max="6137" width="8.625" style="184" customWidth="1"/>
    <col min="6138" max="6138" width="8.875" style="184" customWidth="1"/>
    <col min="6139" max="6141" width="7.625" style="184" customWidth="1"/>
    <col min="6142" max="6142" width="8.125" style="184" customWidth="1"/>
    <col min="6143" max="6143" width="7.625" style="184" customWidth="1"/>
    <col min="6144" max="6144" width="9" style="184" customWidth="1"/>
    <col min="6145" max="6390" width="9" style="184"/>
    <col min="6391" max="6391" width="20.125" style="184" customWidth="1"/>
    <col min="6392" max="6392" width="9.625" style="184" customWidth="1"/>
    <col min="6393" max="6393" width="8.625" style="184" customWidth="1"/>
    <col min="6394" max="6394" width="8.875" style="184" customWidth="1"/>
    <col min="6395" max="6397" width="7.625" style="184" customWidth="1"/>
    <col min="6398" max="6398" width="8.125" style="184" customWidth="1"/>
    <col min="6399" max="6399" width="7.625" style="184" customWidth="1"/>
    <col min="6400" max="6400" width="9" style="184" customWidth="1"/>
    <col min="6401" max="6646" width="9" style="184"/>
    <col min="6647" max="6647" width="20.125" style="184" customWidth="1"/>
    <col min="6648" max="6648" width="9.625" style="184" customWidth="1"/>
    <col min="6649" max="6649" width="8.625" style="184" customWidth="1"/>
    <col min="6650" max="6650" width="8.875" style="184" customWidth="1"/>
    <col min="6651" max="6653" width="7.625" style="184" customWidth="1"/>
    <col min="6654" max="6654" width="8.125" style="184" customWidth="1"/>
    <col min="6655" max="6655" width="7.625" style="184" customWidth="1"/>
    <col min="6656" max="6656" width="9" style="184" customWidth="1"/>
    <col min="6657" max="6902" width="9" style="184"/>
    <col min="6903" max="6903" width="20.125" style="184" customWidth="1"/>
    <col min="6904" max="6904" width="9.625" style="184" customWidth="1"/>
    <col min="6905" max="6905" width="8.625" style="184" customWidth="1"/>
    <col min="6906" max="6906" width="8.875" style="184" customWidth="1"/>
    <col min="6907" max="6909" width="7.625" style="184" customWidth="1"/>
    <col min="6910" max="6910" width="8.125" style="184" customWidth="1"/>
    <col min="6911" max="6911" width="7.625" style="184" customWidth="1"/>
    <col min="6912" max="6912" width="9" style="184" customWidth="1"/>
    <col min="6913" max="7158" width="9" style="184"/>
    <col min="7159" max="7159" width="20.125" style="184" customWidth="1"/>
    <col min="7160" max="7160" width="9.625" style="184" customWidth="1"/>
    <col min="7161" max="7161" width="8.625" style="184" customWidth="1"/>
    <col min="7162" max="7162" width="8.875" style="184" customWidth="1"/>
    <col min="7163" max="7165" width="7.625" style="184" customWidth="1"/>
    <col min="7166" max="7166" width="8.125" style="184" customWidth="1"/>
    <col min="7167" max="7167" width="7.625" style="184" customWidth="1"/>
    <col min="7168" max="7168" width="9" style="184" customWidth="1"/>
    <col min="7169" max="7414" width="9" style="184"/>
    <col min="7415" max="7415" width="20.125" style="184" customWidth="1"/>
    <col min="7416" max="7416" width="9.625" style="184" customWidth="1"/>
    <col min="7417" max="7417" width="8.625" style="184" customWidth="1"/>
    <col min="7418" max="7418" width="8.875" style="184" customWidth="1"/>
    <col min="7419" max="7421" width="7.625" style="184" customWidth="1"/>
    <col min="7422" max="7422" width="8.125" style="184" customWidth="1"/>
    <col min="7423" max="7423" width="7.625" style="184" customWidth="1"/>
    <col min="7424" max="7424" width="9" style="184" customWidth="1"/>
    <col min="7425" max="7670" width="9" style="184"/>
    <col min="7671" max="7671" width="20.125" style="184" customWidth="1"/>
    <col min="7672" max="7672" width="9.625" style="184" customWidth="1"/>
    <col min="7673" max="7673" width="8.625" style="184" customWidth="1"/>
    <col min="7674" max="7674" width="8.875" style="184" customWidth="1"/>
    <col min="7675" max="7677" width="7.625" style="184" customWidth="1"/>
    <col min="7678" max="7678" width="8.125" style="184" customWidth="1"/>
    <col min="7679" max="7679" width="7.625" style="184" customWidth="1"/>
    <col min="7680" max="7680" width="9" style="184" customWidth="1"/>
    <col min="7681" max="7926" width="9" style="184"/>
    <col min="7927" max="7927" width="20.125" style="184" customWidth="1"/>
    <col min="7928" max="7928" width="9.625" style="184" customWidth="1"/>
    <col min="7929" max="7929" width="8.625" style="184" customWidth="1"/>
    <col min="7930" max="7930" width="8.875" style="184" customWidth="1"/>
    <col min="7931" max="7933" width="7.625" style="184" customWidth="1"/>
    <col min="7934" max="7934" width="8.125" style="184" customWidth="1"/>
    <col min="7935" max="7935" width="7.625" style="184" customWidth="1"/>
    <col min="7936" max="7936" width="9" style="184" customWidth="1"/>
    <col min="7937" max="8182" width="9" style="184"/>
    <col min="8183" max="8183" width="20.125" style="184" customWidth="1"/>
    <col min="8184" max="8184" width="9.625" style="184" customWidth="1"/>
    <col min="8185" max="8185" width="8.625" style="184" customWidth="1"/>
    <col min="8186" max="8186" width="8.875" style="184" customWidth="1"/>
    <col min="8187" max="8189" width="7.625" style="184" customWidth="1"/>
    <col min="8190" max="8190" width="8.125" style="184" customWidth="1"/>
    <col min="8191" max="8191" width="7.625" style="184" customWidth="1"/>
    <col min="8192" max="8192" width="9" style="184" customWidth="1"/>
    <col min="8193" max="8438" width="9" style="184"/>
    <col min="8439" max="8439" width="20.125" style="184" customWidth="1"/>
    <col min="8440" max="8440" width="9.625" style="184" customWidth="1"/>
    <col min="8441" max="8441" width="8.625" style="184" customWidth="1"/>
    <col min="8442" max="8442" width="8.875" style="184" customWidth="1"/>
    <col min="8443" max="8445" width="7.625" style="184" customWidth="1"/>
    <col min="8446" max="8446" width="8.125" style="184" customWidth="1"/>
    <col min="8447" max="8447" width="7.625" style="184" customWidth="1"/>
    <col min="8448" max="8448" width="9" style="184" customWidth="1"/>
    <col min="8449" max="8694" width="9" style="184"/>
    <col min="8695" max="8695" width="20.125" style="184" customWidth="1"/>
    <col min="8696" max="8696" width="9.625" style="184" customWidth="1"/>
    <col min="8697" max="8697" width="8.625" style="184" customWidth="1"/>
    <col min="8698" max="8698" width="8.875" style="184" customWidth="1"/>
    <col min="8699" max="8701" width="7.625" style="184" customWidth="1"/>
    <col min="8702" max="8702" width="8.125" style="184" customWidth="1"/>
    <col min="8703" max="8703" width="7.625" style="184" customWidth="1"/>
    <col min="8704" max="8704" width="9" style="184" customWidth="1"/>
    <col min="8705" max="8950" width="9" style="184"/>
    <col min="8951" max="8951" width="20.125" style="184" customWidth="1"/>
    <col min="8952" max="8952" width="9.625" style="184" customWidth="1"/>
    <col min="8953" max="8953" width="8.625" style="184" customWidth="1"/>
    <col min="8954" max="8954" width="8.875" style="184" customWidth="1"/>
    <col min="8955" max="8957" width="7.625" style="184" customWidth="1"/>
    <col min="8958" max="8958" width="8.125" style="184" customWidth="1"/>
    <col min="8959" max="8959" width="7.625" style="184" customWidth="1"/>
    <col min="8960" max="8960" width="9" style="184" customWidth="1"/>
    <col min="8961" max="9206" width="9" style="184"/>
    <col min="9207" max="9207" width="20.125" style="184" customWidth="1"/>
    <col min="9208" max="9208" width="9.625" style="184" customWidth="1"/>
    <col min="9209" max="9209" width="8.625" style="184" customWidth="1"/>
    <col min="9210" max="9210" width="8.875" style="184" customWidth="1"/>
    <col min="9211" max="9213" width="7.625" style="184" customWidth="1"/>
    <col min="9214" max="9214" width="8.125" style="184" customWidth="1"/>
    <col min="9215" max="9215" width="7.625" style="184" customWidth="1"/>
    <col min="9216" max="9216" width="9" style="184" customWidth="1"/>
    <col min="9217" max="9462" width="9" style="184"/>
    <col min="9463" max="9463" width="20.125" style="184" customWidth="1"/>
    <col min="9464" max="9464" width="9.625" style="184" customWidth="1"/>
    <col min="9465" max="9465" width="8.625" style="184" customWidth="1"/>
    <col min="9466" max="9466" width="8.875" style="184" customWidth="1"/>
    <col min="9467" max="9469" width="7.625" style="184" customWidth="1"/>
    <col min="9470" max="9470" width="8.125" style="184" customWidth="1"/>
    <col min="9471" max="9471" width="7.625" style="184" customWidth="1"/>
    <col min="9472" max="9472" width="9" style="184" customWidth="1"/>
    <col min="9473" max="9718" width="9" style="184"/>
    <col min="9719" max="9719" width="20.125" style="184" customWidth="1"/>
    <col min="9720" max="9720" width="9.625" style="184" customWidth="1"/>
    <col min="9721" max="9721" width="8.625" style="184" customWidth="1"/>
    <col min="9722" max="9722" width="8.875" style="184" customWidth="1"/>
    <col min="9723" max="9725" width="7.625" style="184" customWidth="1"/>
    <col min="9726" max="9726" width="8.125" style="184" customWidth="1"/>
    <col min="9727" max="9727" width="7.625" style="184" customWidth="1"/>
    <col min="9728" max="9728" width="9" style="184" customWidth="1"/>
    <col min="9729" max="9974" width="9" style="184"/>
    <col min="9975" max="9975" width="20.125" style="184" customWidth="1"/>
    <col min="9976" max="9976" width="9.625" style="184" customWidth="1"/>
    <col min="9977" max="9977" width="8.625" style="184" customWidth="1"/>
    <col min="9978" max="9978" width="8.875" style="184" customWidth="1"/>
    <col min="9979" max="9981" width="7.625" style="184" customWidth="1"/>
    <col min="9982" max="9982" width="8.125" style="184" customWidth="1"/>
    <col min="9983" max="9983" width="7.625" style="184" customWidth="1"/>
    <col min="9984" max="9984" width="9" style="184" customWidth="1"/>
    <col min="9985" max="10230" width="9" style="184"/>
    <col min="10231" max="10231" width="20.125" style="184" customWidth="1"/>
    <col min="10232" max="10232" width="9.625" style="184" customWidth="1"/>
    <col min="10233" max="10233" width="8.625" style="184" customWidth="1"/>
    <col min="10234" max="10234" width="8.875" style="184" customWidth="1"/>
    <col min="10235" max="10237" width="7.625" style="184" customWidth="1"/>
    <col min="10238" max="10238" width="8.125" style="184" customWidth="1"/>
    <col min="10239" max="10239" width="7.625" style="184" customWidth="1"/>
    <col min="10240" max="10240" width="9" style="184" customWidth="1"/>
    <col min="10241" max="10486" width="9" style="184"/>
    <col min="10487" max="10487" width="20.125" style="184" customWidth="1"/>
    <col min="10488" max="10488" width="9.625" style="184" customWidth="1"/>
    <col min="10489" max="10489" width="8.625" style="184" customWidth="1"/>
    <col min="10490" max="10490" width="8.875" style="184" customWidth="1"/>
    <col min="10491" max="10493" width="7.625" style="184" customWidth="1"/>
    <col min="10494" max="10494" width="8.125" style="184" customWidth="1"/>
    <col min="10495" max="10495" width="7.625" style="184" customWidth="1"/>
    <col min="10496" max="10496" width="9" style="184" customWidth="1"/>
    <col min="10497" max="10742" width="9" style="184"/>
    <col min="10743" max="10743" width="20.125" style="184" customWidth="1"/>
    <col min="10744" max="10744" width="9.625" style="184" customWidth="1"/>
    <col min="10745" max="10745" width="8.625" style="184" customWidth="1"/>
    <col min="10746" max="10746" width="8.875" style="184" customWidth="1"/>
    <col min="10747" max="10749" width="7.625" style="184" customWidth="1"/>
    <col min="10750" max="10750" width="8.125" style="184" customWidth="1"/>
    <col min="10751" max="10751" width="7.625" style="184" customWidth="1"/>
    <col min="10752" max="10752" width="9" style="184" customWidth="1"/>
    <col min="10753" max="10998" width="9" style="184"/>
    <col min="10999" max="10999" width="20.125" style="184" customWidth="1"/>
    <col min="11000" max="11000" width="9.625" style="184" customWidth="1"/>
    <col min="11001" max="11001" width="8.625" style="184" customWidth="1"/>
    <col min="11002" max="11002" width="8.875" style="184" customWidth="1"/>
    <col min="11003" max="11005" width="7.625" style="184" customWidth="1"/>
    <col min="11006" max="11006" width="8.125" style="184" customWidth="1"/>
    <col min="11007" max="11007" width="7.625" style="184" customWidth="1"/>
    <col min="11008" max="11008" width="9" style="184" customWidth="1"/>
    <col min="11009" max="11254" width="9" style="184"/>
    <col min="11255" max="11255" width="20.125" style="184" customWidth="1"/>
    <col min="11256" max="11256" width="9.625" style="184" customWidth="1"/>
    <col min="11257" max="11257" width="8.625" style="184" customWidth="1"/>
    <col min="11258" max="11258" width="8.875" style="184" customWidth="1"/>
    <col min="11259" max="11261" width="7.625" style="184" customWidth="1"/>
    <col min="11262" max="11262" width="8.125" style="184" customWidth="1"/>
    <col min="11263" max="11263" width="7.625" style="184" customWidth="1"/>
    <col min="11264" max="11264" width="9" style="184" customWidth="1"/>
    <col min="11265" max="11510" width="9" style="184"/>
    <col min="11511" max="11511" width="20.125" style="184" customWidth="1"/>
    <col min="11512" max="11512" width="9.625" style="184" customWidth="1"/>
    <col min="11513" max="11513" width="8.625" style="184" customWidth="1"/>
    <col min="11514" max="11514" width="8.875" style="184" customWidth="1"/>
    <col min="11515" max="11517" width="7.625" style="184" customWidth="1"/>
    <col min="11518" max="11518" width="8.125" style="184" customWidth="1"/>
    <col min="11519" max="11519" width="7.625" style="184" customWidth="1"/>
    <col min="11520" max="11520" width="9" style="184" customWidth="1"/>
    <col min="11521" max="11766" width="9" style="184"/>
    <col min="11767" max="11767" width="20.125" style="184" customWidth="1"/>
    <col min="11768" max="11768" width="9.625" style="184" customWidth="1"/>
    <col min="11769" max="11769" width="8.625" style="184" customWidth="1"/>
    <col min="11770" max="11770" width="8.875" style="184" customWidth="1"/>
    <col min="11771" max="11773" width="7.625" style="184" customWidth="1"/>
    <col min="11774" max="11774" width="8.125" style="184" customWidth="1"/>
    <col min="11775" max="11775" width="7.625" style="184" customWidth="1"/>
    <col min="11776" max="11776" width="9" style="184" customWidth="1"/>
    <col min="11777" max="12022" width="9" style="184"/>
    <col min="12023" max="12023" width="20.125" style="184" customWidth="1"/>
    <col min="12024" max="12024" width="9.625" style="184" customWidth="1"/>
    <col min="12025" max="12025" width="8.625" style="184" customWidth="1"/>
    <col min="12026" max="12026" width="8.875" style="184" customWidth="1"/>
    <col min="12027" max="12029" width="7.625" style="184" customWidth="1"/>
    <col min="12030" max="12030" width="8.125" style="184" customWidth="1"/>
    <col min="12031" max="12031" width="7.625" style="184" customWidth="1"/>
    <col min="12032" max="12032" width="9" style="184" customWidth="1"/>
    <col min="12033" max="12278" width="9" style="184"/>
    <col min="12279" max="12279" width="20.125" style="184" customWidth="1"/>
    <col min="12280" max="12280" width="9.625" style="184" customWidth="1"/>
    <col min="12281" max="12281" width="8.625" style="184" customWidth="1"/>
    <col min="12282" max="12282" width="8.875" style="184" customWidth="1"/>
    <col min="12283" max="12285" width="7.625" style="184" customWidth="1"/>
    <col min="12286" max="12286" width="8.125" style="184" customWidth="1"/>
    <col min="12287" max="12287" width="7.625" style="184" customWidth="1"/>
    <col min="12288" max="12288" width="9" style="184" customWidth="1"/>
    <col min="12289" max="12534" width="9" style="184"/>
    <col min="12535" max="12535" width="20.125" style="184" customWidth="1"/>
    <col min="12536" max="12536" width="9.625" style="184" customWidth="1"/>
    <col min="12537" max="12537" width="8.625" style="184" customWidth="1"/>
    <col min="12538" max="12538" width="8.875" style="184" customWidth="1"/>
    <col min="12539" max="12541" width="7.625" style="184" customWidth="1"/>
    <col min="12542" max="12542" width="8.125" style="184" customWidth="1"/>
    <col min="12543" max="12543" width="7.625" style="184" customWidth="1"/>
    <col min="12544" max="12544" width="9" style="184" customWidth="1"/>
    <col min="12545" max="12790" width="9" style="184"/>
    <col min="12791" max="12791" width="20.125" style="184" customWidth="1"/>
    <col min="12792" max="12792" width="9.625" style="184" customWidth="1"/>
    <col min="12793" max="12793" width="8.625" style="184" customWidth="1"/>
    <col min="12794" max="12794" width="8.875" style="184" customWidth="1"/>
    <col min="12795" max="12797" width="7.625" style="184" customWidth="1"/>
    <col min="12798" max="12798" width="8.125" style="184" customWidth="1"/>
    <col min="12799" max="12799" width="7.625" style="184" customWidth="1"/>
    <col min="12800" max="12800" width="9" style="184" customWidth="1"/>
    <col min="12801" max="13046" width="9" style="184"/>
    <col min="13047" max="13047" width="20.125" style="184" customWidth="1"/>
    <col min="13048" max="13048" width="9.625" style="184" customWidth="1"/>
    <col min="13049" max="13049" width="8.625" style="184" customWidth="1"/>
    <col min="13050" max="13050" width="8.875" style="184" customWidth="1"/>
    <col min="13051" max="13053" width="7.625" style="184" customWidth="1"/>
    <col min="13054" max="13054" width="8.125" style="184" customWidth="1"/>
    <col min="13055" max="13055" width="7.625" style="184" customWidth="1"/>
    <col min="13056" max="13056" width="9" style="184" customWidth="1"/>
    <col min="13057" max="13302" width="9" style="184"/>
    <col min="13303" max="13303" width="20.125" style="184" customWidth="1"/>
    <col min="13304" max="13304" width="9.625" style="184" customWidth="1"/>
    <col min="13305" max="13305" width="8.625" style="184" customWidth="1"/>
    <col min="13306" max="13306" width="8.875" style="184" customWidth="1"/>
    <col min="13307" max="13309" width="7.625" style="184" customWidth="1"/>
    <col min="13310" max="13310" width="8.125" style="184" customWidth="1"/>
    <col min="13311" max="13311" width="7.625" style="184" customWidth="1"/>
    <col min="13312" max="13312" width="9" style="184" customWidth="1"/>
    <col min="13313" max="13558" width="9" style="184"/>
    <col min="13559" max="13559" width="20.125" style="184" customWidth="1"/>
    <col min="13560" max="13560" width="9.625" style="184" customWidth="1"/>
    <col min="13561" max="13561" width="8.625" style="184" customWidth="1"/>
    <col min="13562" max="13562" width="8.875" style="184" customWidth="1"/>
    <col min="13563" max="13565" width="7.625" style="184" customWidth="1"/>
    <col min="13566" max="13566" width="8.125" style="184" customWidth="1"/>
    <col min="13567" max="13567" width="7.625" style="184" customWidth="1"/>
    <col min="13568" max="13568" width="9" style="184" customWidth="1"/>
    <col min="13569" max="13814" width="9" style="184"/>
    <col min="13815" max="13815" width="20.125" style="184" customWidth="1"/>
    <col min="13816" max="13816" width="9.625" style="184" customWidth="1"/>
    <col min="13817" max="13817" width="8.625" style="184" customWidth="1"/>
    <col min="13818" max="13818" width="8.875" style="184" customWidth="1"/>
    <col min="13819" max="13821" width="7.625" style="184" customWidth="1"/>
    <col min="13822" max="13822" width="8.125" style="184" customWidth="1"/>
    <col min="13823" max="13823" width="7.625" style="184" customWidth="1"/>
    <col min="13824" max="13824" width="9" style="184" customWidth="1"/>
    <col min="13825" max="14070" width="9" style="184"/>
    <col min="14071" max="14071" width="20.125" style="184" customWidth="1"/>
    <col min="14072" max="14072" width="9.625" style="184" customWidth="1"/>
    <col min="14073" max="14073" width="8.625" style="184" customWidth="1"/>
    <col min="14074" max="14074" width="8.875" style="184" customWidth="1"/>
    <col min="14075" max="14077" width="7.625" style="184" customWidth="1"/>
    <col min="14078" max="14078" width="8.125" style="184" customWidth="1"/>
    <col min="14079" max="14079" width="7.625" style="184" customWidth="1"/>
    <col min="14080" max="14080" width="9" style="184" customWidth="1"/>
    <col min="14081" max="14326" width="9" style="184"/>
    <col min="14327" max="14327" width="20.125" style="184" customWidth="1"/>
    <col min="14328" max="14328" width="9.625" style="184" customWidth="1"/>
    <col min="14329" max="14329" width="8.625" style="184" customWidth="1"/>
    <col min="14330" max="14330" width="8.875" style="184" customWidth="1"/>
    <col min="14331" max="14333" width="7.625" style="184" customWidth="1"/>
    <col min="14334" max="14334" width="8.125" style="184" customWidth="1"/>
    <col min="14335" max="14335" width="7.625" style="184" customWidth="1"/>
    <col min="14336" max="14336" width="9" style="184" customWidth="1"/>
    <col min="14337" max="14582" width="9" style="184"/>
    <col min="14583" max="14583" width="20.125" style="184" customWidth="1"/>
    <col min="14584" max="14584" width="9.625" style="184" customWidth="1"/>
    <col min="14585" max="14585" width="8.625" style="184" customWidth="1"/>
    <col min="14586" max="14586" width="8.875" style="184" customWidth="1"/>
    <col min="14587" max="14589" width="7.625" style="184" customWidth="1"/>
    <col min="14590" max="14590" width="8.125" style="184" customWidth="1"/>
    <col min="14591" max="14591" width="7.625" style="184" customWidth="1"/>
    <col min="14592" max="14592" width="9" style="184" customWidth="1"/>
    <col min="14593" max="14838" width="9" style="184"/>
    <col min="14839" max="14839" width="20.125" style="184" customWidth="1"/>
    <col min="14840" max="14840" width="9.625" style="184" customWidth="1"/>
    <col min="14841" max="14841" width="8.625" style="184" customWidth="1"/>
    <col min="14842" max="14842" width="8.875" style="184" customWidth="1"/>
    <col min="14843" max="14845" width="7.625" style="184" customWidth="1"/>
    <col min="14846" max="14846" width="8.125" style="184" customWidth="1"/>
    <col min="14847" max="14847" width="7.625" style="184" customWidth="1"/>
    <col min="14848" max="14848" width="9" style="184" customWidth="1"/>
    <col min="14849" max="15094" width="9" style="184"/>
    <col min="15095" max="15095" width="20.125" style="184" customWidth="1"/>
    <col min="15096" max="15096" width="9.625" style="184" customWidth="1"/>
    <col min="15097" max="15097" width="8.625" style="184" customWidth="1"/>
    <col min="15098" max="15098" width="8.875" style="184" customWidth="1"/>
    <col min="15099" max="15101" width="7.625" style="184" customWidth="1"/>
    <col min="15102" max="15102" width="8.125" style="184" customWidth="1"/>
    <col min="15103" max="15103" width="7.625" style="184" customWidth="1"/>
    <col min="15104" max="15104" width="9" style="184" customWidth="1"/>
    <col min="15105" max="15350" width="9" style="184"/>
    <col min="15351" max="15351" width="20.125" style="184" customWidth="1"/>
    <col min="15352" max="15352" width="9.625" style="184" customWidth="1"/>
    <col min="15353" max="15353" width="8.625" style="184" customWidth="1"/>
    <col min="15354" max="15354" width="8.875" style="184" customWidth="1"/>
    <col min="15355" max="15357" width="7.625" style="184" customWidth="1"/>
    <col min="15358" max="15358" width="8.125" style="184" customWidth="1"/>
    <col min="15359" max="15359" width="7.625" style="184" customWidth="1"/>
    <col min="15360" max="15360" width="9" style="184" customWidth="1"/>
    <col min="15361" max="15606" width="9" style="184"/>
    <col min="15607" max="15607" width="20.125" style="184" customWidth="1"/>
    <col min="15608" max="15608" width="9.625" style="184" customWidth="1"/>
    <col min="15609" max="15609" width="8.625" style="184" customWidth="1"/>
    <col min="15610" max="15610" width="8.875" style="184" customWidth="1"/>
    <col min="15611" max="15613" width="7.625" style="184" customWidth="1"/>
    <col min="15614" max="15614" width="8.125" style="184" customWidth="1"/>
    <col min="15615" max="15615" width="7.625" style="184" customWidth="1"/>
    <col min="15616" max="15616" width="9" style="184" customWidth="1"/>
    <col min="15617" max="15862" width="9" style="184"/>
    <col min="15863" max="15863" width="20.125" style="184" customWidth="1"/>
    <col min="15864" max="15864" width="9.625" style="184" customWidth="1"/>
    <col min="15865" max="15865" width="8.625" style="184" customWidth="1"/>
    <col min="15866" max="15866" width="8.875" style="184" customWidth="1"/>
    <col min="15867" max="15869" width="7.625" style="184" customWidth="1"/>
    <col min="15870" max="15870" width="8.125" style="184" customWidth="1"/>
    <col min="15871" max="15871" width="7.625" style="184" customWidth="1"/>
    <col min="15872" max="15872" width="9" style="184" customWidth="1"/>
    <col min="15873" max="16118" width="9" style="184"/>
    <col min="16119" max="16119" width="20.125" style="184" customWidth="1"/>
    <col min="16120" max="16120" width="9.625" style="184" customWidth="1"/>
    <col min="16121" max="16121" width="8.625" style="184" customWidth="1"/>
    <col min="16122" max="16122" width="8.875" style="184" customWidth="1"/>
    <col min="16123" max="16125" width="7.625" style="184" customWidth="1"/>
    <col min="16126" max="16126" width="8.125" style="184" customWidth="1"/>
    <col min="16127" max="16127" width="7.625" style="184" customWidth="1"/>
    <col min="16128" max="16128" width="9" style="184" customWidth="1"/>
    <col min="16129" max="16384" width="9" style="184"/>
  </cols>
  <sheetData>
    <row r="1" ht="23.1" customHeight="1" spans="1:1">
      <c r="A1" s="185" t="s">
        <v>500</v>
      </c>
    </row>
    <row r="2" ht="32.45" customHeight="1" spans="1:4">
      <c r="A2" s="186" t="s">
        <v>501</v>
      </c>
      <c r="B2" s="186"/>
      <c r="C2" s="186"/>
      <c r="D2" s="186"/>
    </row>
    <row r="3" ht="23.45" customHeight="1" spans="4:4">
      <c r="D3" s="187" t="s">
        <v>60</v>
      </c>
    </row>
    <row r="4" ht="48.6" customHeight="1" spans="1:4">
      <c r="A4" s="188" t="s">
        <v>61</v>
      </c>
      <c r="B4" s="120" t="s">
        <v>62</v>
      </c>
      <c r="C4" s="88" t="s">
        <v>63</v>
      </c>
      <c r="D4" s="88" t="s">
        <v>64</v>
      </c>
    </row>
    <row r="5" ht="24.6" customHeight="1" spans="1:11">
      <c r="A5" s="189" t="s">
        <v>502</v>
      </c>
      <c r="B5" s="190">
        <v>36914</v>
      </c>
      <c r="C5" s="190">
        <v>44763</v>
      </c>
      <c r="D5" s="191">
        <f>B5/C5*100</f>
        <v>82</v>
      </c>
      <c r="E5" s="192"/>
      <c r="F5" s="193"/>
      <c r="G5" s="193"/>
      <c r="H5" s="193"/>
      <c r="I5" s="193"/>
      <c r="J5" s="193"/>
      <c r="K5" s="193"/>
    </row>
    <row r="6" ht="24.6" customHeight="1" spans="1:11">
      <c r="A6" s="189" t="s">
        <v>503</v>
      </c>
      <c r="B6" s="190">
        <v>37408</v>
      </c>
      <c r="C6" s="190">
        <v>28054</v>
      </c>
      <c r="D6" s="191">
        <f t="shared" ref="D6:D20" si="0">B6/C6*100</f>
        <v>133</v>
      </c>
      <c r="E6" s="192"/>
      <c r="F6" s="193"/>
      <c r="G6" s="193"/>
      <c r="H6" s="193"/>
      <c r="I6" s="193"/>
      <c r="J6" s="193"/>
      <c r="K6" s="193"/>
    </row>
    <row r="7" ht="24.6" customHeight="1" spans="1:11">
      <c r="A7" s="189" t="s">
        <v>504</v>
      </c>
      <c r="B7" s="190">
        <v>4514</v>
      </c>
      <c r="C7" s="190">
        <v>20454</v>
      </c>
      <c r="D7" s="191">
        <f t="shared" si="0"/>
        <v>22</v>
      </c>
      <c r="E7" s="192"/>
      <c r="F7" s="193"/>
      <c r="G7" s="193"/>
      <c r="H7" s="193"/>
      <c r="I7" s="193"/>
      <c r="J7" s="193"/>
      <c r="K7" s="193"/>
    </row>
    <row r="8" ht="24.6" customHeight="1" spans="1:11">
      <c r="A8" s="189" t="s">
        <v>505</v>
      </c>
      <c r="B8" s="190"/>
      <c r="C8" s="190"/>
      <c r="D8" s="191"/>
      <c r="E8" s="192"/>
      <c r="F8" s="193"/>
      <c r="G8" s="193"/>
      <c r="H8" s="193"/>
      <c r="I8" s="193"/>
      <c r="J8" s="193"/>
      <c r="K8" s="193"/>
    </row>
    <row r="9" ht="24.6" customHeight="1" spans="1:11">
      <c r="A9" s="189" t="s">
        <v>506</v>
      </c>
      <c r="B9" s="190">
        <v>89051</v>
      </c>
      <c r="C9" s="190">
        <v>77657</v>
      </c>
      <c r="D9" s="191">
        <f t="shared" si="0"/>
        <v>115</v>
      </c>
      <c r="E9" s="192"/>
      <c r="F9" s="193"/>
      <c r="G9" s="194"/>
      <c r="H9" s="193"/>
      <c r="I9" s="193"/>
      <c r="J9" s="193"/>
      <c r="K9" s="193"/>
    </row>
    <row r="10" ht="24.6" customHeight="1" spans="1:11">
      <c r="A10" s="189" t="s">
        <v>507</v>
      </c>
      <c r="B10" s="190">
        <v>1704</v>
      </c>
      <c r="C10" s="190">
        <v>449</v>
      </c>
      <c r="D10" s="191">
        <f t="shared" si="0"/>
        <v>380</v>
      </c>
      <c r="E10" s="192"/>
      <c r="F10" s="193"/>
      <c r="G10" s="193"/>
      <c r="H10" s="193"/>
      <c r="I10" s="193"/>
      <c r="J10" s="193"/>
      <c r="K10" s="193"/>
    </row>
    <row r="11" ht="24.6" customHeight="1" spans="1:11">
      <c r="A11" s="189" t="s">
        <v>508</v>
      </c>
      <c r="B11" s="190">
        <v>108</v>
      </c>
      <c r="C11" s="190">
        <v>108</v>
      </c>
      <c r="D11" s="191">
        <f t="shared" si="0"/>
        <v>100</v>
      </c>
      <c r="E11" s="192"/>
      <c r="F11" s="193"/>
      <c r="G11" s="193"/>
      <c r="H11" s="193"/>
      <c r="I11" s="193"/>
      <c r="J11" s="193"/>
      <c r="K11" s="193"/>
    </row>
    <row r="12" ht="24.6" customHeight="1" spans="1:11">
      <c r="A12" s="189" t="s">
        <v>509</v>
      </c>
      <c r="B12" s="190"/>
      <c r="C12" s="190"/>
      <c r="D12" s="191"/>
      <c r="E12" s="192"/>
      <c r="F12" s="193"/>
      <c r="G12" s="193"/>
      <c r="H12" s="193"/>
      <c r="I12" s="193"/>
      <c r="J12" s="193"/>
      <c r="K12" s="193"/>
    </row>
    <row r="13" ht="24.6" customHeight="1" spans="1:11">
      <c r="A13" s="189" t="s">
        <v>510</v>
      </c>
      <c r="B13" s="190">
        <v>35301</v>
      </c>
      <c r="C13" s="190">
        <v>34794</v>
      </c>
      <c r="D13" s="191">
        <f t="shared" si="0"/>
        <v>101</v>
      </c>
      <c r="E13" s="192"/>
      <c r="F13" s="193"/>
      <c r="G13" s="193"/>
      <c r="H13" s="193"/>
      <c r="I13" s="193"/>
      <c r="J13" s="193"/>
      <c r="K13" s="193"/>
    </row>
    <row r="14" ht="24.6" customHeight="1" spans="1:11">
      <c r="A14" s="189" t="s">
        <v>511</v>
      </c>
      <c r="B14" s="190">
        <v>28766</v>
      </c>
      <c r="C14" s="190">
        <v>25072</v>
      </c>
      <c r="D14" s="191">
        <f t="shared" si="0"/>
        <v>115</v>
      </c>
      <c r="E14" s="192"/>
      <c r="F14" s="193"/>
      <c r="G14" s="193"/>
      <c r="H14" s="193"/>
      <c r="I14" s="193"/>
      <c r="J14" s="193"/>
      <c r="K14" s="193"/>
    </row>
    <row r="15" ht="24.6" customHeight="1" spans="1:11">
      <c r="A15" s="189" t="s">
        <v>512</v>
      </c>
      <c r="B15" s="190">
        <v>5550</v>
      </c>
      <c r="C15" s="190">
        <v>5550</v>
      </c>
      <c r="D15" s="191">
        <f t="shared" si="0"/>
        <v>100</v>
      </c>
      <c r="E15" s="192"/>
      <c r="F15" s="193"/>
      <c r="G15" s="193"/>
      <c r="H15" s="193"/>
      <c r="I15" s="193"/>
      <c r="J15" s="193"/>
      <c r="K15" s="193"/>
    </row>
    <row r="16" ht="24.6" customHeight="1" spans="1:11">
      <c r="A16" s="189" t="s">
        <v>513</v>
      </c>
      <c r="B16" s="190"/>
      <c r="C16" s="190">
        <v>13432</v>
      </c>
      <c r="D16" s="191">
        <f t="shared" si="0"/>
        <v>0</v>
      </c>
      <c r="E16" s="192"/>
      <c r="F16" s="193"/>
      <c r="G16" s="193"/>
      <c r="H16" s="193"/>
      <c r="I16" s="193"/>
      <c r="J16" s="193"/>
      <c r="K16" s="193"/>
    </row>
    <row r="17" ht="24.6" customHeight="1" spans="1:11">
      <c r="A17" s="189" t="s">
        <v>514</v>
      </c>
      <c r="B17" s="190"/>
      <c r="C17" s="190">
        <v>59811</v>
      </c>
      <c r="D17" s="191">
        <f t="shared" si="0"/>
        <v>0</v>
      </c>
      <c r="E17" s="192"/>
      <c r="F17" s="193"/>
      <c r="G17" s="193"/>
      <c r="H17" s="193"/>
      <c r="I17" s="193"/>
      <c r="J17" s="193"/>
      <c r="K17" s="193"/>
    </row>
    <row r="18" ht="24.6" customHeight="1" spans="1:11">
      <c r="A18" s="189" t="s">
        <v>515</v>
      </c>
      <c r="B18" s="190"/>
      <c r="C18" s="190">
        <v>23940</v>
      </c>
      <c r="D18" s="191"/>
      <c r="E18" s="192"/>
      <c r="F18" s="193"/>
      <c r="G18" s="193"/>
      <c r="H18" s="193"/>
      <c r="I18" s="193"/>
      <c r="J18" s="193"/>
      <c r="K18" s="193"/>
    </row>
    <row r="19" ht="24.6" customHeight="1" spans="1:11">
      <c r="A19" s="189" t="s">
        <v>516</v>
      </c>
      <c r="B19" s="190">
        <v>41785</v>
      </c>
      <c r="C19" s="190">
        <v>26269</v>
      </c>
      <c r="D19" s="191">
        <f t="shared" si="0"/>
        <v>159</v>
      </c>
      <c r="E19" s="192"/>
      <c r="F19" s="193"/>
      <c r="G19" s="193"/>
      <c r="H19" s="193"/>
      <c r="I19" s="193"/>
      <c r="J19" s="193"/>
      <c r="K19" s="193"/>
    </row>
    <row r="20" ht="24.6" customHeight="1" spans="1:4">
      <c r="A20" s="195" t="s">
        <v>517</v>
      </c>
      <c r="B20" s="196">
        <f>SUM(B5:B19)</f>
        <v>281101</v>
      </c>
      <c r="C20" s="197">
        <f>SUM(C5:C19)</f>
        <v>360353</v>
      </c>
      <c r="D20" s="191">
        <f t="shared" si="0"/>
        <v>78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6"/>
  <sheetViews>
    <sheetView workbookViewId="0">
      <selection activeCell="A9" sqref="A9"/>
    </sheetView>
  </sheetViews>
  <sheetFormatPr defaultColWidth="9" defaultRowHeight="11.25" outlineLevelCol="3"/>
  <cols>
    <col min="1" max="1" width="38.75" style="170" customWidth="1"/>
    <col min="2" max="3" width="14.625" style="170" customWidth="1"/>
    <col min="4" max="4" width="16.25" style="170" customWidth="1"/>
    <col min="5" max="16384" width="9" style="170"/>
  </cols>
  <sheetData>
    <row r="1" ht="18.6" customHeight="1" spans="1:1">
      <c r="A1" s="171" t="s">
        <v>518</v>
      </c>
    </row>
    <row r="2" ht="22.5" spans="1:4">
      <c r="A2" s="172" t="s">
        <v>519</v>
      </c>
      <c r="B2" s="172"/>
      <c r="C2" s="172"/>
      <c r="D2" s="172"/>
    </row>
    <row r="3" ht="21" customHeight="1" spans="1:4">
      <c r="A3" s="173"/>
      <c r="D3" s="174" t="s">
        <v>60</v>
      </c>
    </row>
    <row r="4" ht="43.5" customHeight="1" spans="1:4">
      <c r="A4" s="175" t="s">
        <v>61</v>
      </c>
      <c r="B4" s="120" t="s">
        <v>62</v>
      </c>
      <c r="C4" s="88" t="s">
        <v>63</v>
      </c>
      <c r="D4" s="88" t="s">
        <v>64</v>
      </c>
    </row>
    <row r="5" s="169" customFormat="1" ht="18" customHeight="1" spans="1:4">
      <c r="A5" s="176" t="s">
        <v>502</v>
      </c>
      <c r="B5" s="177">
        <v>25285</v>
      </c>
      <c r="C5" s="177">
        <f>SUM(C6:C9)</f>
        <v>30666</v>
      </c>
      <c r="D5" s="178">
        <f>B5/C5*100</f>
        <v>82.45</v>
      </c>
    </row>
    <row r="6" ht="18" customHeight="1" spans="1:4">
      <c r="A6" s="179" t="s">
        <v>520</v>
      </c>
      <c r="B6" s="180">
        <v>16085</v>
      </c>
      <c r="C6" s="180">
        <v>19751</v>
      </c>
      <c r="D6" s="181">
        <f t="shared" ref="D6:D38" si="0">B6/C6*100</f>
        <v>81.44</v>
      </c>
    </row>
    <row r="7" ht="18" customHeight="1" spans="1:4">
      <c r="A7" s="179" t="s">
        <v>521</v>
      </c>
      <c r="B7" s="180">
        <v>5517</v>
      </c>
      <c r="C7" s="180">
        <v>567</v>
      </c>
      <c r="D7" s="181">
        <f t="shared" si="0"/>
        <v>973.02</v>
      </c>
    </row>
    <row r="8" ht="18" customHeight="1" spans="1:4">
      <c r="A8" s="179" t="s">
        <v>465</v>
      </c>
      <c r="B8" s="180">
        <v>2551</v>
      </c>
      <c r="C8" s="180">
        <v>7609</v>
      </c>
      <c r="D8" s="181">
        <f t="shared" si="0"/>
        <v>33.53</v>
      </c>
    </row>
    <row r="9" ht="18" customHeight="1" spans="1:4">
      <c r="A9" s="179" t="s">
        <v>522</v>
      </c>
      <c r="B9" s="180">
        <v>1132</v>
      </c>
      <c r="C9" s="180">
        <v>2739</v>
      </c>
      <c r="D9" s="181">
        <f t="shared" si="0"/>
        <v>41.33</v>
      </c>
    </row>
    <row r="10" s="169" customFormat="1" ht="18" customHeight="1" spans="1:4">
      <c r="A10" s="176" t="s">
        <v>503</v>
      </c>
      <c r="B10" s="177">
        <v>2468</v>
      </c>
      <c r="C10" s="177">
        <f>SUM(C11:C20)</f>
        <v>1686</v>
      </c>
      <c r="D10" s="178">
        <f t="shared" si="0"/>
        <v>146.38</v>
      </c>
    </row>
    <row r="11" ht="18" customHeight="1" spans="1:4">
      <c r="A11" s="179" t="s">
        <v>523</v>
      </c>
      <c r="B11" s="180">
        <v>1384</v>
      </c>
      <c r="C11" s="180">
        <v>301</v>
      </c>
      <c r="D11" s="181">
        <f t="shared" si="0"/>
        <v>459.8</v>
      </c>
    </row>
    <row r="12" ht="18" customHeight="1" spans="1:4">
      <c r="A12" s="179" t="s">
        <v>524</v>
      </c>
      <c r="B12" s="180">
        <v>1</v>
      </c>
      <c r="C12" s="180">
        <v>1</v>
      </c>
      <c r="D12" s="181">
        <f t="shared" si="0"/>
        <v>100</v>
      </c>
    </row>
    <row r="13" ht="18" customHeight="1" spans="1:4">
      <c r="A13" s="179" t="s">
        <v>525</v>
      </c>
      <c r="B13" s="180">
        <v>4</v>
      </c>
      <c r="C13" s="180">
        <v>8</v>
      </c>
      <c r="D13" s="181">
        <f t="shared" si="0"/>
        <v>50</v>
      </c>
    </row>
    <row r="14" ht="18" customHeight="1" spans="1:4">
      <c r="A14" s="179" t="s">
        <v>526</v>
      </c>
      <c r="B14" s="180">
        <v>25</v>
      </c>
      <c r="C14" s="180"/>
      <c r="D14" s="181"/>
    </row>
    <row r="15" ht="18" customHeight="1" spans="1:4">
      <c r="A15" s="179" t="s">
        <v>527</v>
      </c>
      <c r="B15" s="180">
        <v>47</v>
      </c>
      <c r="C15" s="180">
        <v>5</v>
      </c>
      <c r="D15" s="181">
        <f t="shared" si="0"/>
        <v>940</v>
      </c>
    </row>
    <row r="16" ht="18" customHeight="1" spans="1:4">
      <c r="A16" s="179" t="s">
        <v>528</v>
      </c>
      <c r="B16" s="180">
        <v>23</v>
      </c>
      <c r="C16" s="180">
        <v>66</v>
      </c>
      <c r="D16" s="181">
        <f t="shared" si="0"/>
        <v>34.85</v>
      </c>
    </row>
    <row r="17" ht="18" customHeight="1" spans="1:4">
      <c r="A17" s="179" t="s">
        <v>529</v>
      </c>
      <c r="B17" s="180"/>
      <c r="C17" s="180">
        <v>16</v>
      </c>
      <c r="D17" s="181">
        <f t="shared" si="0"/>
        <v>0</v>
      </c>
    </row>
    <row r="18" ht="18" customHeight="1" spans="1:4">
      <c r="A18" s="179" t="s">
        <v>530</v>
      </c>
      <c r="B18" s="180">
        <v>266</v>
      </c>
      <c r="C18" s="180">
        <v>319</v>
      </c>
      <c r="D18" s="181">
        <f t="shared" si="0"/>
        <v>83.39</v>
      </c>
    </row>
    <row r="19" ht="18" customHeight="1" spans="1:4">
      <c r="A19" s="179" t="s">
        <v>531</v>
      </c>
      <c r="B19" s="180">
        <v>50</v>
      </c>
      <c r="C19" s="180">
        <v>82</v>
      </c>
      <c r="D19" s="181">
        <f t="shared" si="0"/>
        <v>60.98</v>
      </c>
    </row>
    <row r="20" ht="18" customHeight="1" spans="1:4">
      <c r="A20" s="179" t="s">
        <v>532</v>
      </c>
      <c r="B20" s="180">
        <v>668</v>
      </c>
      <c r="C20" s="180">
        <v>888</v>
      </c>
      <c r="D20" s="181">
        <f t="shared" si="0"/>
        <v>75.23</v>
      </c>
    </row>
    <row r="21" s="169" customFormat="1" ht="18" customHeight="1" spans="1:4">
      <c r="A21" s="176" t="s">
        <v>504</v>
      </c>
      <c r="B21" s="177">
        <v>366</v>
      </c>
      <c r="C21" s="177"/>
      <c r="D21" s="178"/>
    </row>
    <row r="22" ht="18" customHeight="1" spans="1:4">
      <c r="A22" s="179" t="s">
        <v>533</v>
      </c>
      <c r="B22" s="180"/>
      <c r="C22" s="180"/>
      <c r="D22" s="178"/>
    </row>
    <row r="23" ht="18" customHeight="1" spans="1:4">
      <c r="A23" s="179" t="s">
        <v>534</v>
      </c>
      <c r="B23" s="180"/>
      <c r="C23" s="180"/>
      <c r="D23" s="178"/>
    </row>
    <row r="24" ht="18" customHeight="1" spans="1:4">
      <c r="A24" s="179" t="s">
        <v>535</v>
      </c>
      <c r="B24" s="180"/>
      <c r="C24" s="180"/>
      <c r="D24" s="178"/>
    </row>
    <row r="25" ht="18" customHeight="1" spans="1:4">
      <c r="A25" s="179" t="s">
        <v>536</v>
      </c>
      <c r="B25" s="180"/>
      <c r="C25" s="180"/>
      <c r="D25" s="178"/>
    </row>
    <row r="26" ht="18" customHeight="1" spans="1:4">
      <c r="A26" s="179" t="s">
        <v>537</v>
      </c>
      <c r="B26" s="180">
        <v>281</v>
      </c>
      <c r="C26" s="180"/>
      <c r="D26" s="178"/>
    </row>
    <row r="27" ht="18" customHeight="1" spans="1:4">
      <c r="A27" s="179" t="s">
        <v>538</v>
      </c>
      <c r="B27" s="180"/>
      <c r="C27" s="180"/>
      <c r="D27" s="178"/>
    </row>
    <row r="28" ht="18" customHeight="1" spans="1:4">
      <c r="A28" s="179" t="s">
        <v>539</v>
      </c>
      <c r="B28" s="180">
        <v>85</v>
      </c>
      <c r="C28" s="180"/>
      <c r="D28" s="178"/>
    </row>
    <row r="29" s="169" customFormat="1" ht="18" customHeight="1" spans="1:4">
      <c r="A29" s="176" t="s">
        <v>505</v>
      </c>
      <c r="B29" s="177"/>
      <c r="C29" s="177"/>
      <c r="D29" s="178"/>
    </row>
    <row r="30" ht="18" customHeight="1" spans="1:4">
      <c r="A30" s="179" t="s">
        <v>533</v>
      </c>
      <c r="B30" s="180"/>
      <c r="C30" s="180"/>
      <c r="D30" s="178"/>
    </row>
    <row r="31" ht="18" customHeight="1" spans="1:4">
      <c r="A31" s="179" t="s">
        <v>534</v>
      </c>
      <c r="B31" s="180"/>
      <c r="C31" s="180"/>
      <c r="D31" s="178"/>
    </row>
    <row r="32" ht="18" customHeight="1" spans="1:4">
      <c r="A32" s="179" t="s">
        <v>535</v>
      </c>
      <c r="B32" s="180"/>
      <c r="C32" s="180"/>
      <c r="D32" s="178"/>
    </row>
    <row r="33" ht="18" customHeight="1" spans="1:4">
      <c r="A33" s="179" t="s">
        <v>537</v>
      </c>
      <c r="B33" s="180"/>
      <c r="C33" s="180"/>
      <c r="D33" s="178"/>
    </row>
    <row r="34" ht="18" customHeight="1" spans="1:4">
      <c r="A34" s="179" t="s">
        <v>538</v>
      </c>
      <c r="B34" s="180"/>
      <c r="C34" s="180"/>
      <c r="D34" s="178"/>
    </row>
    <row r="35" ht="18" customHeight="1" spans="1:4">
      <c r="A35" s="179" t="s">
        <v>539</v>
      </c>
      <c r="B35" s="180"/>
      <c r="C35" s="180"/>
      <c r="D35" s="178"/>
    </row>
    <row r="36" s="169" customFormat="1" ht="18" customHeight="1" spans="1:4">
      <c r="A36" s="176" t="s">
        <v>506</v>
      </c>
      <c r="B36" s="177">
        <v>62756</v>
      </c>
      <c r="C36" s="177">
        <f>SUM(C37:C39)</f>
        <v>91359</v>
      </c>
      <c r="D36" s="178">
        <f t="shared" si="0"/>
        <v>68.69</v>
      </c>
    </row>
    <row r="37" ht="18" customHeight="1" spans="1:4">
      <c r="A37" s="179" t="s">
        <v>540</v>
      </c>
      <c r="B37" s="180">
        <v>61669</v>
      </c>
      <c r="C37" s="180">
        <v>87946</v>
      </c>
      <c r="D37" s="181">
        <f t="shared" si="0"/>
        <v>70.12</v>
      </c>
    </row>
    <row r="38" ht="18" customHeight="1" spans="1:4">
      <c r="A38" s="179" t="s">
        <v>541</v>
      </c>
      <c r="B38" s="180">
        <v>1087</v>
      </c>
      <c r="C38" s="180">
        <v>3413</v>
      </c>
      <c r="D38" s="181">
        <f t="shared" si="0"/>
        <v>31.85</v>
      </c>
    </row>
    <row r="39" ht="18" customHeight="1" spans="1:4">
      <c r="A39" s="179" t="s">
        <v>542</v>
      </c>
      <c r="B39" s="180"/>
      <c r="C39" s="180"/>
      <c r="D39" s="178"/>
    </row>
    <row r="40" s="169" customFormat="1" ht="18" customHeight="1" spans="1:4">
      <c r="A40" s="176" t="s">
        <v>507</v>
      </c>
      <c r="B40" s="177">
        <v>14</v>
      </c>
      <c r="C40" s="177">
        <f>C41</f>
        <v>740</v>
      </c>
      <c r="D40" s="178">
        <f>B40/C40*100</f>
        <v>1.89</v>
      </c>
    </row>
    <row r="41" ht="18" customHeight="1" spans="1:4">
      <c r="A41" s="179" t="s">
        <v>543</v>
      </c>
      <c r="B41" s="180">
        <v>14</v>
      </c>
      <c r="C41" s="180">
        <v>740</v>
      </c>
      <c r="D41" s="181">
        <f>B41/C41*100</f>
        <v>1.89</v>
      </c>
    </row>
    <row r="42" ht="18" customHeight="1" spans="1:4">
      <c r="A42" s="179" t="s">
        <v>544</v>
      </c>
      <c r="B42" s="180"/>
      <c r="C42" s="180"/>
      <c r="D42" s="178"/>
    </row>
    <row r="43" s="169" customFormat="1" ht="18" customHeight="1" spans="1:4">
      <c r="A43" s="176" t="s">
        <v>508</v>
      </c>
      <c r="B43" s="177"/>
      <c r="C43" s="177"/>
      <c r="D43" s="178"/>
    </row>
    <row r="44" ht="18" customHeight="1" spans="1:4">
      <c r="A44" s="179" t="s">
        <v>545</v>
      </c>
      <c r="B44" s="180"/>
      <c r="C44" s="180"/>
      <c r="D44" s="178"/>
    </row>
    <row r="45" ht="18" customHeight="1" spans="1:4">
      <c r="A45" s="179" t="s">
        <v>546</v>
      </c>
      <c r="B45" s="180"/>
      <c r="C45" s="180"/>
      <c r="D45" s="178"/>
    </row>
    <row r="46" ht="18" customHeight="1" spans="1:4">
      <c r="A46" s="179" t="s">
        <v>547</v>
      </c>
      <c r="B46" s="180"/>
      <c r="C46" s="180"/>
      <c r="D46" s="178"/>
    </row>
    <row r="47" s="169" customFormat="1" ht="18" customHeight="1" spans="1:4">
      <c r="A47" s="176" t="s">
        <v>509</v>
      </c>
      <c r="B47" s="177"/>
      <c r="C47" s="177"/>
      <c r="D47" s="178"/>
    </row>
    <row r="48" ht="18" customHeight="1" spans="1:4">
      <c r="A48" s="179" t="s">
        <v>548</v>
      </c>
      <c r="B48" s="180"/>
      <c r="C48" s="180"/>
      <c r="D48" s="178"/>
    </row>
    <row r="49" ht="18" customHeight="1" spans="1:4">
      <c r="A49" s="179" t="s">
        <v>549</v>
      </c>
      <c r="B49" s="180"/>
      <c r="C49" s="180"/>
      <c r="D49" s="178"/>
    </row>
    <row r="50" ht="18" customHeight="1" spans="1:4">
      <c r="A50" s="179" t="s">
        <v>550</v>
      </c>
      <c r="B50" s="180"/>
      <c r="C50" s="180"/>
      <c r="D50" s="178"/>
    </row>
    <row r="51" ht="18" customHeight="1" spans="1:4">
      <c r="A51" s="179" t="s">
        <v>551</v>
      </c>
      <c r="B51" s="180"/>
      <c r="C51" s="180"/>
      <c r="D51" s="178"/>
    </row>
    <row r="52" s="169" customFormat="1" ht="18" customHeight="1" spans="1:4">
      <c r="A52" s="176" t="s">
        <v>510</v>
      </c>
      <c r="B52" s="177">
        <v>10262</v>
      </c>
      <c r="C52" s="177">
        <f>C57</f>
        <v>5112</v>
      </c>
      <c r="D52" s="178">
        <f>B52/C52*100</f>
        <v>200.74</v>
      </c>
    </row>
    <row r="53" ht="18" customHeight="1" spans="1:4">
      <c r="A53" s="179" t="s">
        <v>552</v>
      </c>
      <c r="B53" s="180">
        <v>6890</v>
      </c>
      <c r="C53" s="180"/>
      <c r="D53" s="178"/>
    </row>
    <row r="54" ht="18" customHeight="1" spans="1:4">
      <c r="A54" s="179" t="s">
        <v>553</v>
      </c>
      <c r="B54" s="180"/>
      <c r="C54" s="180"/>
      <c r="D54" s="178"/>
    </row>
    <row r="55" ht="18" customHeight="1" spans="1:4">
      <c r="A55" s="179" t="s">
        <v>554</v>
      </c>
      <c r="B55" s="180"/>
      <c r="C55" s="180"/>
      <c r="D55" s="178"/>
    </row>
    <row r="56" ht="18" customHeight="1" spans="1:4">
      <c r="A56" s="179" t="s">
        <v>555</v>
      </c>
      <c r="B56" s="180"/>
      <c r="C56" s="180"/>
      <c r="D56" s="178"/>
    </row>
    <row r="57" ht="18" customHeight="1" spans="1:4">
      <c r="A57" s="179" t="s">
        <v>556</v>
      </c>
      <c r="B57" s="180">
        <v>3372</v>
      </c>
      <c r="C57" s="180">
        <v>5112</v>
      </c>
      <c r="D57" s="181">
        <f>B57/C57*100</f>
        <v>65.96</v>
      </c>
    </row>
    <row r="58" s="169" customFormat="1" ht="18" customHeight="1" spans="1:4">
      <c r="A58" s="176" t="s">
        <v>511</v>
      </c>
      <c r="B58" s="177"/>
      <c r="C58" s="177"/>
      <c r="D58" s="178"/>
    </row>
    <row r="59" ht="18" customHeight="1" spans="1:4">
      <c r="A59" s="179" t="s">
        <v>557</v>
      </c>
      <c r="B59" s="180"/>
      <c r="C59" s="180"/>
      <c r="D59" s="178"/>
    </row>
    <row r="60" ht="18" customHeight="1" spans="1:4">
      <c r="A60" s="179" t="s">
        <v>558</v>
      </c>
      <c r="B60" s="180"/>
      <c r="C60" s="180"/>
      <c r="D60" s="178"/>
    </row>
    <row r="61" ht="18" customHeight="1" spans="1:4">
      <c r="A61" s="179" t="s">
        <v>306</v>
      </c>
      <c r="B61" s="180"/>
      <c r="C61" s="180"/>
      <c r="D61" s="178"/>
    </row>
    <row r="62" s="169" customFormat="1" ht="18" customHeight="1" spans="1:4">
      <c r="A62" s="176" t="s">
        <v>512</v>
      </c>
      <c r="B62" s="177"/>
      <c r="C62" s="177"/>
      <c r="D62" s="178"/>
    </row>
    <row r="63" ht="18" customHeight="1" spans="1:4">
      <c r="A63" s="179" t="s">
        <v>559</v>
      </c>
      <c r="B63" s="180"/>
      <c r="C63" s="180"/>
      <c r="D63" s="178"/>
    </row>
    <row r="64" ht="18" customHeight="1" spans="1:4">
      <c r="A64" s="179" t="s">
        <v>560</v>
      </c>
      <c r="B64" s="180"/>
      <c r="C64" s="180"/>
      <c r="D64" s="178"/>
    </row>
    <row r="65" ht="18" customHeight="1" spans="1:4">
      <c r="A65" s="179" t="s">
        <v>561</v>
      </c>
      <c r="B65" s="180"/>
      <c r="C65" s="180"/>
      <c r="D65" s="178"/>
    </row>
    <row r="66" ht="18" customHeight="1" spans="1:4">
      <c r="A66" s="179" t="s">
        <v>562</v>
      </c>
      <c r="B66" s="180"/>
      <c r="C66" s="180"/>
      <c r="D66" s="178"/>
    </row>
    <row r="67" s="169" customFormat="1" ht="18" customHeight="1" spans="1:4">
      <c r="A67" s="176" t="s">
        <v>513</v>
      </c>
      <c r="B67" s="177"/>
      <c r="C67" s="177"/>
      <c r="D67" s="178"/>
    </row>
    <row r="68" ht="18" customHeight="1" spans="1:4">
      <c r="A68" s="179" t="s">
        <v>563</v>
      </c>
      <c r="B68" s="180"/>
      <c r="C68" s="180"/>
      <c r="D68" s="178"/>
    </row>
    <row r="69" ht="18" customHeight="1" spans="1:4">
      <c r="A69" s="179" t="s">
        <v>564</v>
      </c>
      <c r="B69" s="180"/>
      <c r="C69" s="180"/>
      <c r="D69" s="178"/>
    </row>
    <row r="70" s="169" customFormat="1" ht="18" customHeight="1" spans="1:4">
      <c r="A70" s="176" t="s">
        <v>514</v>
      </c>
      <c r="B70" s="177"/>
      <c r="C70" s="177"/>
      <c r="D70" s="178"/>
    </row>
    <row r="71" ht="18" customHeight="1" spans="1:4">
      <c r="A71" s="179" t="s">
        <v>565</v>
      </c>
      <c r="B71" s="180"/>
      <c r="C71" s="180"/>
      <c r="D71" s="178"/>
    </row>
    <row r="72" ht="18" customHeight="1" spans="1:4">
      <c r="A72" s="179" t="s">
        <v>566</v>
      </c>
      <c r="B72" s="180"/>
      <c r="C72" s="180"/>
      <c r="D72" s="178"/>
    </row>
    <row r="73" ht="18" customHeight="1" spans="1:4">
      <c r="A73" s="179" t="s">
        <v>567</v>
      </c>
      <c r="B73" s="180"/>
      <c r="C73" s="180"/>
      <c r="D73" s="178"/>
    </row>
    <row r="74" ht="18" customHeight="1" spans="1:4">
      <c r="A74" s="179" t="s">
        <v>568</v>
      </c>
      <c r="B74" s="180"/>
      <c r="C74" s="180"/>
      <c r="D74" s="178"/>
    </row>
    <row r="75" ht="18" customHeight="1" spans="1:4">
      <c r="A75" s="179" t="s">
        <v>569</v>
      </c>
      <c r="B75" s="180"/>
      <c r="C75" s="180"/>
      <c r="D75" s="178"/>
    </row>
    <row r="76" ht="18" customHeight="1" spans="1:4">
      <c r="A76" s="179" t="s">
        <v>570</v>
      </c>
      <c r="B76" s="180"/>
      <c r="C76" s="180"/>
      <c r="D76" s="178"/>
    </row>
    <row r="77" s="169" customFormat="1" ht="18" customHeight="1" spans="1:4">
      <c r="A77" s="176" t="s">
        <v>515</v>
      </c>
      <c r="B77" s="177"/>
      <c r="C77" s="177"/>
      <c r="D77" s="178"/>
    </row>
    <row r="78" ht="18" customHeight="1" spans="1:4">
      <c r="A78" s="179" t="s">
        <v>571</v>
      </c>
      <c r="B78" s="180"/>
      <c r="C78" s="180"/>
      <c r="D78" s="178"/>
    </row>
    <row r="79" ht="18" customHeight="1" spans="1:4">
      <c r="A79" s="179" t="s">
        <v>572</v>
      </c>
      <c r="B79" s="180"/>
      <c r="C79" s="180"/>
      <c r="D79" s="178"/>
    </row>
    <row r="80" s="169" customFormat="1" ht="18" customHeight="1" spans="1:4">
      <c r="A80" s="176" t="s">
        <v>516</v>
      </c>
      <c r="B80" s="177">
        <v>6200</v>
      </c>
      <c r="C80" s="177"/>
      <c r="D80" s="178"/>
    </row>
    <row r="81" ht="18" customHeight="1" spans="1:4">
      <c r="A81" s="179" t="s">
        <v>573</v>
      </c>
      <c r="B81" s="180"/>
      <c r="C81" s="180"/>
      <c r="D81" s="178"/>
    </row>
    <row r="82" ht="18" customHeight="1" spans="1:4">
      <c r="A82" s="179" t="s">
        <v>574</v>
      </c>
      <c r="B82" s="180"/>
      <c r="C82" s="180"/>
      <c r="D82" s="178"/>
    </row>
    <row r="83" ht="18" customHeight="1" spans="1:4">
      <c r="A83" s="179" t="s">
        <v>575</v>
      </c>
      <c r="B83" s="180"/>
      <c r="C83" s="180"/>
      <c r="D83" s="178"/>
    </row>
    <row r="84" ht="18" customHeight="1" spans="1:4">
      <c r="A84" s="179" t="s">
        <v>576</v>
      </c>
      <c r="B84" s="180"/>
      <c r="C84" s="180"/>
      <c r="D84" s="178"/>
    </row>
    <row r="85" ht="18" customHeight="1" spans="1:4">
      <c r="A85" s="179" t="s">
        <v>454</v>
      </c>
      <c r="B85" s="180">
        <v>6200</v>
      </c>
      <c r="C85" s="180"/>
      <c r="D85" s="178"/>
    </row>
    <row r="86" ht="18" customHeight="1" spans="1:4">
      <c r="A86" s="182" t="s">
        <v>517</v>
      </c>
      <c r="B86" s="183">
        <f>B5+B10+B21+B29+B36+B40+B43+B47+B52+B58+B62+B67+B70+B77+B80</f>
        <v>107351</v>
      </c>
      <c r="C86" s="183">
        <f>C5+C10+C21+C29+C36+C40+C43+C47+C52+C58+C62+C67+C70+C77+C80</f>
        <v>129563</v>
      </c>
      <c r="D86" s="178">
        <f>B86/C86*100</f>
        <v>82.86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85"/>
  <sheetViews>
    <sheetView workbookViewId="0">
      <selection activeCell="A24" sqref="A24"/>
    </sheetView>
  </sheetViews>
  <sheetFormatPr defaultColWidth="9" defaultRowHeight="14.25" outlineLevelCol="1"/>
  <cols>
    <col min="1" max="1" width="62.75" customWidth="1"/>
    <col min="2" max="2" width="22.875" customWidth="1"/>
  </cols>
  <sheetData>
    <row r="1" ht="16.5" customHeight="1" spans="1:1">
      <c r="A1" s="71" t="s">
        <v>577</v>
      </c>
    </row>
    <row r="2" ht="29.1" customHeight="1" spans="1:2">
      <c r="A2" s="152" t="s">
        <v>578</v>
      </c>
      <c r="B2" s="152"/>
    </row>
    <row r="3" ht="19.5" customHeight="1" spans="1:2">
      <c r="A3" s="162"/>
      <c r="B3" s="76" t="s">
        <v>579</v>
      </c>
    </row>
    <row r="4" ht="18" customHeight="1" spans="1:2">
      <c r="A4" s="163" t="s">
        <v>61</v>
      </c>
      <c r="B4" s="78" t="s">
        <v>580</v>
      </c>
    </row>
    <row r="5" ht="18" customHeight="1" spans="1:2">
      <c r="A5" s="164" t="s">
        <v>581</v>
      </c>
      <c r="B5" s="165"/>
    </row>
    <row r="6" ht="18" customHeight="1" spans="1:2">
      <c r="A6" s="166" t="s">
        <v>582</v>
      </c>
      <c r="B6" s="165"/>
    </row>
    <row r="7" ht="18" customHeight="1" spans="1:2">
      <c r="A7" s="166" t="s">
        <v>583</v>
      </c>
      <c r="B7" s="165"/>
    </row>
    <row r="8" ht="18" customHeight="1" spans="1:2">
      <c r="A8" s="166" t="s">
        <v>584</v>
      </c>
      <c r="B8" s="165"/>
    </row>
    <row r="9" ht="18" customHeight="1" spans="1:2">
      <c r="A9" s="166" t="s">
        <v>585</v>
      </c>
      <c r="B9" s="165"/>
    </row>
    <row r="10" ht="18" customHeight="1" spans="1:2">
      <c r="A10" s="166" t="s">
        <v>586</v>
      </c>
      <c r="B10" s="165"/>
    </row>
    <row r="11" ht="18" customHeight="1" spans="1:2">
      <c r="A11" s="164" t="s">
        <v>587</v>
      </c>
      <c r="B11" s="165"/>
    </row>
    <row r="12" ht="18" customHeight="1" spans="1:2">
      <c r="A12" s="166" t="s">
        <v>588</v>
      </c>
      <c r="B12" s="165"/>
    </row>
    <row r="13" ht="18" customHeight="1" spans="1:2">
      <c r="A13" s="166" t="s">
        <v>589</v>
      </c>
      <c r="B13" s="165"/>
    </row>
    <row r="14" ht="18" customHeight="1" spans="1:2">
      <c r="A14" s="166" t="s">
        <v>590</v>
      </c>
      <c r="B14" s="165"/>
    </row>
    <row r="15" ht="18" customHeight="1" spans="1:2">
      <c r="A15" s="166" t="s">
        <v>591</v>
      </c>
      <c r="B15" s="165"/>
    </row>
    <row r="16" ht="18" customHeight="1" spans="1:2">
      <c r="A16" s="166" t="s">
        <v>592</v>
      </c>
      <c r="B16" s="165"/>
    </row>
    <row r="17" ht="18" customHeight="1" spans="1:2">
      <c r="A17" s="166" t="s">
        <v>593</v>
      </c>
      <c r="B17" s="165"/>
    </row>
    <row r="18" ht="18" customHeight="1" spans="1:2">
      <c r="A18" s="166" t="s">
        <v>594</v>
      </c>
      <c r="B18" s="165"/>
    </row>
    <row r="19" ht="18" customHeight="1" spans="1:2">
      <c r="A19" s="166" t="s">
        <v>595</v>
      </c>
      <c r="B19" s="165"/>
    </row>
    <row r="20" ht="18" customHeight="1" spans="1:2">
      <c r="A20" s="166" t="s">
        <v>596</v>
      </c>
      <c r="B20" s="165"/>
    </row>
    <row r="21" ht="18" customHeight="1" spans="1:2">
      <c r="A21" s="166" t="s">
        <v>597</v>
      </c>
      <c r="B21" s="165"/>
    </row>
    <row r="22" ht="18" customHeight="1" spans="1:2">
      <c r="A22" s="166" t="s">
        <v>598</v>
      </c>
      <c r="B22" s="165"/>
    </row>
    <row r="23" ht="18" customHeight="1" spans="1:2">
      <c r="A23" s="166" t="s">
        <v>599</v>
      </c>
      <c r="B23" s="165"/>
    </row>
    <row r="24" ht="18" customHeight="1" spans="1:2">
      <c r="A24" s="166" t="s">
        <v>600</v>
      </c>
      <c r="B24" s="165"/>
    </row>
    <row r="25" ht="18" customHeight="1" spans="1:2">
      <c r="A25" s="166" t="s">
        <v>601</v>
      </c>
      <c r="B25" s="165"/>
    </row>
    <row r="26" ht="18" customHeight="1" spans="1:2">
      <c r="A26" s="166" t="s">
        <v>602</v>
      </c>
      <c r="B26" s="165"/>
    </row>
    <row r="27" ht="18" customHeight="1" spans="1:2">
      <c r="A27" s="167" t="s">
        <v>603</v>
      </c>
      <c r="B27" s="165"/>
    </row>
    <row r="28" ht="18" customHeight="1" spans="1:2">
      <c r="A28" s="166" t="s">
        <v>604</v>
      </c>
      <c r="B28" s="165"/>
    </row>
    <row r="29" ht="18" customHeight="1" spans="1:2">
      <c r="A29" s="166" t="s">
        <v>605</v>
      </c>
      <c r="B29" s="165"/>
    </row>
    <row r="30" ht="18" customHeight="1" spans="1:2">
      <c r="A30" s="166" t="s">
        <v>606</v>
      </c>
      <c r="B30" s="165"/>
    </row>
    <row r="31" ht="18" customHeight="1" spans="1:2">
      <c r="A31" s="166" t="s">
        <v>607</v>
      </c>
      <c r="B31" s="165"/>
    </row>
    <row r="32" ht="18" customHeight="1" spans="1:2">
      <c r="A32" s="166" t="s">
        <v>608</v>
      </c>
      <c r="B32" s="165"/>
    </row>
    <row r="33" ht="18" customHeight="1" spans="1:2">
      <c r="A33" s="166" t="s">
        <v>609</v>
      </c>
      <c r="B33" s="165"/>
    </row>
    <row r="34" ht="18" customHeight="1" spans="1:2">
      <c r="A34" s="166" t="s">
        <v>610</v>
      </c>
      <c r="B34" s="165"/>
    </row>
    <row r="35" ht="18" customHeight="1" spans="1:2">
      <c r="A35" s="166" t="s">
        <v>611</v>
      </c>
      <c r="B35" s="165"/>
    </row>
    <row r="36" ht="18" customHeight="1" spans="1:2">
      <c r="A36" s="166" t="s">
        <v>612</v>
      </c>
      <c r="B36" s="165"/>
    </row>
    <row r="37" ht="18" customHeight="1" spans="1:2">
      <c r="A37" s="166" t="s">
        <v>613</v>
      </c>
      <c r="B37" s="165"/>
    </row>
    <row r="38" ht="18" customHeight="1" spans="1:2">
      <c r="A38" s="166" t="s">
        <v>614</v>
      </c>
      <c r="B38" s="165"/>
    </row>
    <row r="39" ht="18" customHeight="1" spans="1:2">
      <c r="A39" s="166" t="s">
        <v>615</v>
      </c>
      <c r="B39" s="165"/>
    </row>
    <row r="40" ht="18" customHeight="1" spans="1:2">
      <c r="A40" s="166" t="s">
        <v>616</v>
      </c>
      <c r="B40" s="165"/>
    </row>
    <row r="41" ht="18" customHeight="1" spans="1:2">
      <c r="A41" s="166" t="s">
        <v>617</v>
      </c>
      <c r="B41" s="165"/>
    </row>
    <row r="42" ht="18" customHeight="1" spans="1:2">
      <c r="A42" s="167" t="s">
        <v>618</v>
      </c>
      <c r="B42" s="165"/>
    </row>
    <row r="43" ht="18" customHeight="1" spans="1:2">
      <c r="A43" s="166" t="s">
        <v>619</v>
      </c>
      <c r="B43" s="165"/>
    </row>
    <row r="44" ht="18" customHeight="1" spans="1:2">
      <c r="A44" s="166" t="s">
        <v>620</v>
      </c>
      <c r="B44" s="165"/>
    </row>
    <row r="45" ht="18" customHeight="1" spans="1:2">
      <c r="A45" s="164" t="s">
        <v>621</v>
      </c>
      <c r="B45" s="165"/>
    </row>
    <row r="46" ht="18" customHeight="1" spans="1:2">
      <c r="A46" s="166" t="s">
        <v>622</v>
      </c>
      <c r="B46" s="165"/>
    </row>
    <row r="47" ht="18" customHeight="1" spans="1:2">
      <c r="A47" s="166" t="s">
        <v>623</v>
      </c>
      <c r="B47" s="165"/>
    </row>
    <row r="48" ht="18" customHeight="1" spans="1:2">
      <c r="A48" s="166" t="s">
        <v>624</v>
      </c>
      <c r="B48" s="165"/>
    </row>
    <row r="49" ht="18" customHeight="1" spans="1:2">
      <c r="A49" s="166" t="s">
        <v>623</v>
      </c>
      <c r="B49" s="165"/>
    </row>
    <row r="50" ht="18" customHeight="1" spans="1:2">
      <c r="A50" s="166" t="s">
        <v>625</v>
      </c>
      <c r="B50" s="165"/>
    </row>
    <row r="51" ht="18" customHeight="1" spans="1:2">
      <c r="A51" s="166" t="s">
        <v>623</v>
      </c>
      <c r="B51" s="165"/>
    </row>
    <row r="52" ht="18" customHeight="1" spans="1:2">
      <c r="A52" s="166" t="s">
        <v>626</v>
      </c>
      <c r="B52" s="165"/>
    </row>
    <row r="53" ht="18" customHeight="1" spans="1:2">
      <c r="A53" s="166" t="s">
        <v>623</v>
      </c>
      <c r="B53" s="165"/>
    </row>
    <row r="54" ht="18" customHeight="1" spans="1:2">
      <c r="A54" s="166" t="s">
        <v>627</v>
      </c>
      <c r="B54" s="165"/>
    </row>
    <row r="55" ht="18" customHeight="1" spans="1:2">
      <c r="A55" s="166" t="s">
        <v>623</v>
      </c>
      <c r="B55" s="165"/>
    </row>
    <row r="56" ht="18" customHeight="1" spans="1:2">
      <c r="A56" s="166" t="s">
        <v>628</v>
      </c>
      <c r="B56" s="165"/>
    </row>
    <row r="57" ht="18" customHeight="1" spans="1:2">
      <c r="A57" s="166" t="s">
        <v>623</v>
      </c>
      <c r="B57" s="165"/>
    </row>
    <row r="58" ht="18" customHeight="1" spans="1:2">
      <c r="A58" s="166" t="s">
        <v>629</v>
      </c>
      <c r="B58" s="165"/>
    </row>
    <row r="59" ht="18" customHeight="1" spans="1:2">
      <c r="A59" s="166" t="s">
        <v>623</v>
      </c>
      <c r="B59" s="165"/>
    </row>
    <row r="60" ht="18" customHeight="1" spans="1:2">
      <c r="A60" s="166" t="s">
        <v>630</v>
      </c>
      <c r="B60" s="165"/>
    </row>
    <row r="61" ht="18" customHeight="1" spans="1:2">
      <c r="A61" s="166" t="s">
        <v>623</v>
      </c>
      <c r="B61" s="165"/>
    </row>
    <row r="62" ht="18" customHeight="1" spans="1:2">
      <c r="A62" s="166" t="s">
        <v>631</v>
      </c>
      <c r="B62" s="165"/>
    </row>
    <row r="63" ht="18" customHeight="1" spans="1:2">
      <c r="A63" s="166" t="s">
        <v>623</v>
      </c>
      <c r="B63" s="165"/>
    </row>
    <row r="64" ht="18" customHeight="1" spans="1:2">
      <c r="A64" s="166" t="s">
        <v>632</v>
      </c>
      <c r="B64" s="165"/>
    </row>
    <row r="65" ht="18" customHeight="1" spans="1:2">
      <c r="A65" s="166" t="s">
        <v>623</v>
      </c>
      <c r="B65" s="165"/>
    </row>
    <row r="66" ht="18" customHeight="1" spans="1:2">
      <c r="A66" s="166" t="s">
        <v>633</v>
      </c>
      <c r="B66" s="165"/>
    </row>
    <row r="67" ht="18" customHeight="1" spans="1:2">
      <c r="A67" s="166" t="s">
        <v>623</v>
      </c>
      <c r="B67" s="165"/>
    </row>
    <row r="68" ht="18" customHeight="1" spans="1:2">
      <c r="A68" s="166" t="s">
        <v>634</v>
      </c>
      <c r="B68" s="165"/>
    </row>
    <row r="69" ht="18" customHeight="1" spans="1:2">
      <c r="A69" s="166" t="s">
        <v>623</v>
      </c>
      <c r="B69" s="165"/>
    </row>
    <row r="70" ht="18" customHeight="1" spans="1:2">
      <c r="A70" s="166" t="s">
        <v>635</v>
      </c>
      <c r="B70" s="165"/>
    </row>
    <row r="71" ht="18" customHeight="1" spans="1:2">
      <c r="A71" s="166" t="s">
        <v>623</v>
      </c>
      <c r="B71" s="165"/>
    </row>
    <row r="72" ht="18" customHeight="1" spans="1:2">
      <c r="A72" s="166" t="s">
        <v>636</v>
      </c>
      <c r="B72" s="165"/>
    </row>
    <row r="73" ht="18" customHeight="1" spans="1:2">
      <c r="A73" s="166" t="s">
        <v>623</v>
      </c>
      <c r="B73" s="165"/>
    </row>
    <row r="74" ht="18" customHeight="1" spans="1:2">
      <c r="A74" s="166" t="s">
        <v>637</v>
      </c>
      <c r="B74" s="165"/>
    </row>
    <row r="75" ht="18" customHeight="1" spans="1:2">
      <c r="A75" s="166" t="s">
        <v>623</v>
      </c>
      <c r="B75" s="165"/>
    </row>
    <row r="76" ht="18" customHeight="1" spans="1:2">
      <c r="A76" s="166" t="s">
        <v>638</v>
      </c>
      <c r="B76" s="165"/>
    </row>
    <row r="77" ht="18" customHeight="1" spans="1:2">
      <c r="A77" s="166" t="s">
        <v>623</v>
      </c>
      <c r="B77" s="165"/>
    </row>
    <row r="78" ht="18" customHeight="1" spans="1:2">
      <c r="A78" s="166" t="s">
        <v>639</v>
      </c>
      <c r="B78" s="165"/>
    </row>
    <row r="79" ht="18" customHeight="1" spans="1:2">
      <c r="A79" s="166" t="s">
        <v>623</v>
      </c>
      <c r="B79" s="165"/>
    </row>
    <row r="80" ht="18" customHeight="1" spans="1:2">
      <c r="A80" s="166" t="s">
        <v>640</v>
      </c>
      <c r="B80" s="165"/>
    </row>
    <row r="81" ht="18" customHeight="1" spans="1:2">
      <c r="A81" s="166" t="s">
        <v>623</v>
      </c>
      <c r="B81" s="165"/>
    </row>
    <row r="82" ht="18" customHeight="1" spans="1:2">
      <c r="A82" s="166" t="s">
        <v>641</v>
      </c>
      <c r="B82" s="165"/>
    </row>
    <row r="83" ht="18" customHeight="1" spans="1:2">
      <c r="A83" s="95" t="s">
        <v>642</v>
      </c>
      <c r="B83" s="95"/>
    </row>
    <row r="84" ht="18" customHeight="1" spans="1:2">
      <c r="A84" s="82" t="s">
        <v>517</v>
      </c>
      <c r="B84" s="95"/>
    </row>
    <row r="85" ht="43.5" customHeight="1" spans="1:2">
      <c r="A85" s="168" t="s">
        <v>643</v>
      </c>
      <c r="B85" s="168"/>
    </row>
  </sheetData>
  <mergeCells count="2">
    <mergeCell ref="A2:B2"/>
    <mergeCell ref="A85:B8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2008-01-10T17:59:00Z</dcterms:created>
  <cp:lastPrinted>2024-04-02T09:29:00Z</cp:lastPrinted>
  <dcterms:modified xsi:type="dcterms:W3CDTF">2026-02-12T03:56:42Z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6B9A1F1EE94F46CE9A6E8F85D646389D</vt:lpwstr>
  </property>
  <property fmtid="{D5CDD505-2E9C-101B-9397-08002B2CF9AE}" pid="4" name="KSOReadingLayout">
    <vt:bool>true</vt:bool>
  </property>
</Properties>
</file>